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580" activeTab="4"/>
  </bookViews>
  <sheets>
    <sheet name="Адм. доходов" sheetId="19" r:id="rId1"/>
    <sheet name="Админ.дефицита" sheetId="25" r:id="rId2"/>
    <sheet name="Объем доходов" sheetId="20" r:id="rId3"/>
    <sheet name="Ист.фин." sheetId="12" r:id="rId4"/>
    <sheet name="прил.№ 5" sheetId="21" r:id="rId5"/>
    <sheet name="прил.№ 6" sheetId="29" r:id="rId6"/>
    <sheet name="прил №7" sheetId="31" r:id="rId7"/>
    <sheet name="прил 8" sheetId="30" r:id="rId8"/>
  </sheets>
  <externalReferences>
    <externalReference r:id="rId9"/>
  </externalReferences>
  <definedNames>
    <definedName name="_xlnm.Print_Titles" localSheetId="3">Ист.фин.!$9:$9</definedName>
    <definedName name="_xlnm.Print_Titles" localSheetId="2">'Объем доходов'!$9:$9</definedName>
    <definedName name="_xlnm.Print_Area" localSheetId="1">Админ.дефицита!$A$1:$C$15</definedName>
    <definedName name="_xlnm.Print_Area" localSheetId="3">Ист.фин.!$A$1:$E$20</definedName>
    <definedName name="_xlnm.Print_Area" localSheetId="6">'прил №7'!$A$5:$F$48</definedName>
  </definedNames>
  <calcPr calcId="124519" iterateDelta="1E-4"/>
</workbook>
</file>

<file path=xl/calcChain.xml><?xml version="1.0" encoding="utf-8"?>
<calcChain xmlns="http://schemas.openxmlformats.org/spreadsheetml/2006/main">
  <c r="F21" i="21"/>
  <c r="E21" i="31"/>
  <c r="F21"/>
  <c r="D42" i="20"/>
  <c r="E42"/>
  <c r="C42"/>
  <c r="E45" l="1"/>
  <c r="E38"/>
  <c r="E35"/>
  <c r="E32"/>
  <c r="E28"/>
  <c r="E26"/>
  <c r="E24"/>
  <c r="E23"/>
  <c r="E22" s="1"/>
  <c r="E20"/>
  <c r="E19" s="1"/>
  <c r="E17"/>
  <c r="E14"/>
  <c r="E12"/>
  <c r="D45"/>
  <c r="D38"/>
  <c r="D35"/>
  <c r="D32"/>
  <c r="D28"/>
  <c r="D11" s="1"/>
  <c r="D26"/>
  <c r="D24"/>
  <c r="D23"/>
  <c r="D22" s="1"/>
  <c r="D20"/>
  <c r="D19"/>
  <c r="D17"/>
  <c r="D14"/>
  <c r="D12"/>
  <c r="C20"/>
  <c r="I103" i="29"/>
  <c r="I102" s="1"/>
  <c r="I101" s="1"/>
  <c r="I100" s="1"/>
  <c r="I97"/>
  <c r="I96" s="1"/>
  <c r="I95" s="1"/>
  <c r="I93"/>
  <c r="I90"/>
  <c r="I86"/>
  <c r="I85" s="1"/>
  <c r="I82"/>
  <c r="I81" s="1"/>
  <c r="I80" s="1"/>
  <c r="I78"/>
  <c r="I77" s="1"/>
  <c r="I72"/>
  <c r="I71" s="1"/>
  <c r="I70" s="1"/>
  <c r="I67"/>
  <c r="I66" s="1"/>
  <c r="I65" s="1"/>
  <c r="I63"/>
  <c r="I59"/>
  <c r="I53"/>
  <c r="I52" s="1"/>
  <c r="I50"/>
  <c r="I49" s="1"/>
  <c r="I45"/>
  <c r="I44" s="1"/>
  <c r="I43" s="1"/>
  <c r="I41"/>
  <c r="I40" s="1"/>
  <c r="I39" s="1"/>
  <c r="I37"/>
  <c r="I36" s="1"/>
  <c r="I32"/>
  <c r="I30"/>
  <c r="I26"/>
  <c r="I19"/>
  <c r="I18" s="1"/>
  <c r="I17" s="1"/>
  <c r="I16" s="1"/>
  <c r="I15" s="1"/>
  <c r="H103"/>
  <c r="H102" s="1"/>
  <c r="H101" s="1"/>
  <c r="H100" s="1"/>
  <c r="F31" i="21" s="1"/>
  <c r="F30" s="1"/>
  <c r="H97" i="29"/>
  <c r="H96" s="1"/>
  <c r="H95" s="1"/>
  <c r="F29" i="21" s="1"/>
  <c r="F28" s="1"/>
  <c r="H93" i="29"/>
  <c r="H90"/>
  <c r="H86"/>
  <c r="H85" s="1"/>
  <c r="H82"/>
  <c r="H81" s="1"/>
  <c r="H80" s="1"/>
  <c r="H78"/>
  <c r="H77"/>
  <c r="H72"/>
  <c r="H71" s="1"/>
  <c r="H70" s="1"/>
  <c r="E25" i="21" s="1"/>
  <c r="H67" i="29"/>
  <c r="H66" s="1"/>
  <c r="H65" s="1"/>
  <c r="F23" i="21" s="1"/>
  <c r="F22" s="1"/>
  <c r="H63" i="29"/>
  <c r="H59"/>
  <c r="H58"/>
  <c r="H57" s="1"/>
  <c r="H56" s="1"/>
  <c r="H55" s="1"/>
  <c r="F20" i="21" s="1"/>
  <c r="H53" i="29"/>
  <c r="H52" s="1"/>
  <c r="H50"/>
  <c r="H49" s="1"/>
  <c r="H45"/>
  <c r="H44" s="1"/>
  <c r="H43" s="1"/>
  <c r="F18" i="21" s="1"/>
  <c r="H41" i="29"/>
  <c r="H40" s="1"/>
  <c r="H39" s="1"/>
  <c r="F16" i="21" s="1"/>
  <c r="H37" i="29"/>
  <c r="H36" s="1"/>
  <c r="H32"/>
  <c r="H30"/>
  <c r="H26"/>
  <c r="H19"/>
  <c r="H18" s="1"/>
  <c r="H17" s="1"/>
  <c r="H16" s="1"/>
  <c r="H15" s="1"/>
  <c r="E14" i="21" s="1"/>
  <c r="D41" i="31"/>
  <c r="D40" s="1"/>
  <c r="D38"/>
  <c r="D37" s="1"/>
  <c r="G86" i="29"/>
  <c r="G85" s="1"/>
  <c r="G98"/>
  <c r="G97" s="1"/>
  <c r="G96" s="1"/>
  <c r="G95" s="1"/>
  <c r="D29" i="21" s="1"/>
  <c r="D28" s="1"/>
  <c r="D32" i="31"/>
  <c r="D31" s="1"/>
  <c r="D27" s="1"/>
  <c r="G103" i="29"/>
  <c r="G102" s="1"/>
  <c r="G101" s="1"/>
  <c r="G100" s="1"/>
  <c r="D31" i="21" s="1"/>
  <c r="D30" s="1"/>
  <c r="G74" i="29"/>
  <c r="G72"/>
  <c r="G93"/>
  <c r="G90"/>
  <c r="G82"/>
  <c r="G81" s="1"/>
  <c r="G80" s="1"/>
  <c r="D13" i="30"/>
  <c r="E13"/>
  <c r="F13"/>
  <c r="C13"/>
  <c r="D46" i="31"/>
  <c r="D43"/>
  <c r="D34"/>
  <c r="D33" s="1"/>
  <c r="D28"/>
  <c r="D25"/>
  <c r="D23"/>
  <c r="D22" s="1"/>
  <c r="D21" s="1"/>
  <c r="D19"/>
  <c r="D17"/>
  <c r="D16" s="1"/>
  <c r="D15" s="1"/>
  <c r="G63" i="29"/>
  <c r="G19"/>
  <c r="G18" s="1"/>
  <c r="G17" s="1"/>
  <c r="G16" s="1"/>
  <c r="G15" s="1"/>
  <c r="G26"/>
  <c r="G30"/>
  <c r="G32"/>
  <c r="G37"/>
  <c r="G36" s="1"/>
  <c r="G41"/>
  <c r="G40" s="1"/>
  <c r="G39" s="1"/>
  <c r="D16" i="21" s="1"/>
  <c r="G45" i="29"/>
  <c r="G44" s="1"/>
  <c r="G43" s="1"/>
  <c r="D18" i="21" s="1"/>
  <c r="G50" i="29"/>
  <c r="G49" s="1"/>
  <c r="G53"/>
  <c r="G52" s="1"/>
  <c r="G59"/>
  <c r="G67"/>
  <c r="G66" s="1"/>
  <c r="G65" s="1"/>
  <c r="D23" i="21" s="1"/>
  <c r="D22" s="1"/>
  <c r="G78" i="29"/>
  <c r="G77" s="1"/>
  <c r="C17" i="20"/>
  <c r="C12"/>
  <c r="C32"/>
  <c r="C38"/>
  <c r="C26"/>
  <c r="A23" i="21"/>
  <c r="A22"/>
  <c r="C35" i="20"/>
  <c r="C23"/>
  <c r="C22" s="1"/>
  <c r="C19" s="1"/>
  <c r="C45"/>
  <c r="C28"/>
  <c r="C24"/>
  <c r="E11" l="1"/>
  <c r="I25" i="29"/>
  <c r="I24" s="1"/>
  <c r="I23" s="1"/>
  <c r="I22" s="1"/>
  <c r="I14" s="1"/>
  <c r="H76"/>
  <c r="F26" i="21" s="1"/>
  <c r="I48" i="29"/>
  <c r="I47" s="1"/>
  <c r="H48"/>
  <c r="H47" s="1"/>
  <c r="E19" i="21" s="1"/>
  <c r="H89" i="29"/>
  <c r="H88" s="1"/>
  <c r="F27" i="21" s="1"/>
  <c r="I89" i="29"/>
  <c r="I88" s="1"/>
  <c r="E31" i="20"/>
  <c r="E30" s="1"/>
  <c r="E48" s="1"/>
  <c r="E15" i="12" s="1"/>
  <c r="E14" s="1"/>
  <c r="E13" s="1"/>
  <c r="E12" s="1"/>
  <c r="D31" i="20"/>
  <c r="D30" s="1"/>
  <c r="D48" s="1"/>
  <c r="D15" i="12" s="1"/>
  <c r="D14" s="1"/>
  <c r="D13" s="1"/>
  <c r="D12" s="1"/>
  <c r="I58" i="29"/>
  <c r="I57" s="1"/>
  <c r="I56" s="1"/>
  <c r="I55" s="1"/>
  <c r="G58"/>
  <c r="G57" s="1"/>
  <c r="G56" s="1"/>
  <c r="G55" s="1"/>
  <c r="D21" i="21" s="1"/>
  <c r="D20" s="1"/>
  <c r="G76" i="29"/>
  <c r="D26" i="21" s="1"/>
  <c r="G89" i="29"/>
  <c r="G88" s="1"/>
  <c r="D27" i="21" s="1"/>
  <c r="G71" i="29"/>
  <c r="G70" s="1"/>
  <c r="E31" i="21"/>
  <c r="E30" s="1"/>
  <c r="E27"/>
  <c r="E21"/>
  <c r="E20" s="1"/>
  <c r="E18"/>
  <c r="G25" i="29"/>
  <c r="G24" s="1"/>
  <c r="G23" s="1"/>
  <c r="G22" s="1"/>
  <c r="D15" i="21" s="1"/>
  <c r="E29"/>
  <c r="E28" s="1"/>
  <c r="E26"/>
  <c r="E23"/>
  <c r="E22" s="1"/>
  <c r="E16"/>
  <c r="H25" i="29"/>
  <c r="H24" s="1"/>
  <c r="H23" s="1"/>
  <c r="H22" s="1"/>
  <c r="I76"/>
  <c r="F19" i="21"/>
  <c r="F14"/>
  <c r="H69" i="29"/>
  <c r="F25" i="21"/>
  <c r="F24" s="1"/>
  <c r="C14" i="20"/>
  <c r="D14" i="21"/>
  <c r="D48" i="31"/>
  <c r="G69" i="29"/>
  <c r="D25" i="21"/>
  <c r="D24" s="1"/>
  <c r="G48" i="29"/>
  <c r="G47" s="1"/>
  <c r="D19" i="21" s="1"/>
  <c r="C11" i="20"/>
  <c r="C31"/>
  <c r="C30" s="1"/>
  <c r="H14" i="29" l="1"/>
  <c r="H105" s="1"/>
  <c r="H13" s="1"/>
  <c r="E24" i="21"/>
  <c r="I69" i="29"/>
  <c r="I105" s="1"/>
  <c r="I13" s="1"/>
  <c r="F15" i="21"/>
  <c r="F13" s="1"/>
  <c r="F32" s="1"/>
  <c r="E19" i="12" s="1"/>
  <c r="E15" i="21"/>
  <c r="E13" s="1"/>
  <c r="E32" s="1"/>
  <c r="D19" i="12" s="1"/>
  <c r="C48" i="20"/>
  <c r="C15" i="12" s="1"/>
  <c r="C14" s="1"/>
  <c r="C13" s="1"/>
  <c r="C12" s="1"/>
  <c r="D13" i="21"/>
  <c r="D32" s="1"/>
  <c r="C19" i="12" s="1"/>
  <c r="G14" i="29"/>
  <c r="G105" s="1"/>
  <c r="G13" s="1"/>
  <c r="E18" i="12" l="1"/>
  <c r="E16"/>
  <c r="E11"/>
  <c r="E20" s="1"/>
  <c r="E17"/>
  <c r="D18"/>
  <c r="D16"/>
  <c r="D11"/>
  <c r="D20" s="1"/>
  <c r="D17"/>
  <c r="C16"/>
  <c r="C18"/>
  <c r="C17"/>
  <c r="C11"/>
  <c r="C20" s="1"/>
</calcChain>
</file>

<file path=xl/sharedStrings.xml><?xml version="1.0" encoding="utf-8"?>
<sst xmlns="http://schemas.openxmlformats.org/spreadsheetml/2006/main" count="798" uniqueCount="305">
  <si>
    <t>Наименование</t>
  </si>
  <si>
    <t xml:space="preserve">ИТОГО  </t>
  </si>
  <si>
    <t>Увеличение остатков средств бюджетов</t>
  </si>
  <si>
    <t>Код                            бюджетной           классификации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</si>
  <si>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</si>
  <si>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</si>
  <si>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</si>
  <si>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</si>
  <si>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</si>
  <si>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</si>
  <si>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</si>
  <si>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</si>
  <si>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</si>
  <si>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</si>
  <si>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</si>
  <si>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</si>
  <si>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</si>
  <si>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</si>
  <si>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к решению муниципального Совета</t>
  </si>
  <si>
    <t>МО "Емцовское"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</si>
  <si>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</si>
  <si>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</si>
  <si>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>810</t>
  </si>
  <si>
    <t>Источники финансирования дефицита бюджета МО "Емцовское"</t>
  </si>
  <si>
    <t xml:space="preserve">                                                                                                                  МО "Емцовское"</t>
  </si>
  <si>
    <t>по  администраторам поступлений и кодам классификации доходов бюджетов</t>
  </si>
  <si>
    <t>Код  администратора поступлений</t>
  </si>
  <si>
    <t>Код бюджетной классификации Российской Федерации</t>
  </si>
  <si>
    <t>Наименование доходов</t>
  </si>
  <si>
    <t>1000000000 0000 000</t>
  </si>
  <si>
    <t xml:space="preserve">  НАЛОГОВЫЕ И НЕНАЛОГОВЫЕ ДОХОДЫ</t>
  </si>
  <si>
    <t>1010000000 0000 000</t>
  </si>
  <si>
    <t xml:space="preserve">  НАЛОГИ НА ПРИБЫЛЬ, ДОХОДЫ</t>
  </si>
  <si>
    <t>1010200001 0000 110</t>
  </si>
  <si>
    <t xml:space="preserve">  Налог на доходы физических лиц</t>
  </si>
  <si>
    <t>1060000000 0000 000</t>
  </si>
  <si>
    <t xml:space="preserve">  НАЛОГИ НА ИМУЩЕСТВО</t>
  </si>
  <si>
    <t>1060100000 0000 110</t>
  </si>
  <si>
    <t xml:space="preserve">  Налог на имущество физических лиц</t>
  </si>
  <si>
    <t>1060600000 0000 110</t>
  </si>
  <si>
    <t xml:space="preserve">  Земельный налог</t>
  </si>
  <si>
    <t>1080000000 0000 000</t>
  </si>
  <si>
    <t xml:space="preserve">  ГОСУДАРСТВЕННАЯ ПОШЛИНА</t>
  </si>
  <si>
    <t>1080400001 0000 110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</si>
  <si>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</si>
  <si>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1110000000 0000 000</t>
  </si>
  <si>
    <t xml:space="preserve"> ДОХОДЫ ОТ ИСПОЛЬЗОВАНИЯ ИМУЩЕСТВА, НАХОДЯЩЕГОСЯ В ГОСУДАРСТВЕННОЙ И МУНИЦИПАЛЬНОЙ СОБСТВЕННОСТИ</t>
  </si>
  <si>
    <t>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</si>
  <si>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</si>
  <si>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</si>
  <si>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</si>
  <si>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1110900000 0000 120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</si>
  <si>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</si>
  <si>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</si>
  <si>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</si>
  <si>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1130000000 0000 000</t>
  </si>
  <si>
    <t xml:space="preserve">  ДОХОДЫ ОТ ОКАЗАНИЯ ПЛАТНЫХ УСЛУГ (РАБОТ) И КОМПЕНСАЦИИ ЗАТРАТ ГОСУДАРСТВА</t>
  </si>
  <si>
    <t>1130100000 0000 130</t>
  </si>
  <si>
    <t>Доходы от оказания платных услуг (работ)</t>
  </si>
  <si>
    <t>1170000000 0000 000</t>
  </si>
  <si>
    <t xml:space="preserve">  ПРОЧИЕ НЕНАЛОГОВЫЕ ДОХОДЫ</t>
  </si>
  <si>
    <t>1170100000 0000 180</t>
  </si>
  <si>
    <t xml:space="preserve">  Невыясненные поступления</t>
  </si>
  <si>
    <t>2000000000 0000 000</t>
  </si>
  <si>
    <t xml:space="preserve">  БЕЗВОЗМЕЗДНЫЕ ПОСТУПЛЕНИЯ</t>
  </si>
  <si>
    <t>2020000000 0000 000</t>
  </si>
  <si>
    <t>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</si>
  <si>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</si>
  <si>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</si>
  <si>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Субсидии  бюджетам бюджетной системы Российской Федерации (межбюджетные субсидии)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</si>
  <si>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</si>
  <si>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</si>
  <si>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>2020300700 0000 151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</si>
  <si>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</si>
  <si>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</si>
  <si>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</si>
  <si>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</si>
  <si>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</si>
  <si>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>21900000010 0000 151</t>
  </si>
  <si>
    <t xml:space="preserve">Возврат остатков субсидий, сцбвенций и иных межбюджетных трансфертов,прошлых лет
</t>
  </si>
  <si>
    <t>21960010010 0000 151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</si>
  <si>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</si>
  <si>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ИТОГО ДОХОДОВ </t>
  </si>
  <si>
    <t>Объем поступления доходов</t>
  </si>
  <si>
    <t>2190000010 0000 151</t>
  </si>
  <si>
    <t>2196001010 0000 151</t>
  </si>
  <si>
    <t>по разделам, подразделам классификации расходов бюджетов</t>
  </si>
  <si>
    <t>Раздел</t>
  </si>
  <si>
    <t>Подраздел</t>
  </si>
  <si>
    <t>Сумма,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</si>
  <si>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</si>
  <si>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</si>
  <si>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</si>
  <si>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</si>
  <si>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</si>
  <si>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</si>
  <si>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</si>
  <si>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</si>
  <si>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</si>
  <si>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</si>
  <si>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</si>
  <si>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</si>
  <si>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</si>
  <si>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</si>
  <si>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03</t>
  </si>
  <si>
    <t>14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</si>
  <si>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</si>
  <si>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</si>
  <si>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</si>
  <si>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</si>
  <si>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</si>
  <si>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</si>
  <si>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 xml:space="preserve">Культура </t>
  </si>
  <si>
    <t>В С Е Г О :</t>
  </si>
  <si>
    <t>13</t>
  </si>
  <si>
    <t>Другие общегосударственные вопросы</t>
  </si>
  <si>
    <t xml:space="preserve">Управление Федеральной налоговой службы по Архангельской области и Ненецкому автономному округу   </t>
  </si>
  <si>
    <t>182</t>
  </si>
  <si>
    <t>Администрация муниципального образования "Емцовское"</t>
  </si>
  <si>
    <t xml:space="preserve">1140205310 0000 410 </t>
  </si>
  <si>
    <t>1140000000 0000 000</t>
  </si>
  <si>
    <t>Доходы от реализации иного имущества, находящегося в собственности сельского поселения( за исключением имущества бюджетных и автономных учреждений, а также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</si>
  <si>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</t>
  </si>
  <si>
    <t>Дотации бюджетам муниципальных районов на поддержку мер по обеспечению сбалансированности бюджетов</t>
  </si>
  <si>
    <t>2021500200 0000 151</t>
  </si>
  <si>
    <t>Перечень главных администраторов</t>
  </si>
  <si>
    <t>источников финансирования дефицита бюджета МО "Емцовское"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</si>
  <si>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</si>
  <si>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</si>
  <si>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</si>
  <si>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</si>
  <si>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</si>
  <si>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</si>
  <si>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</si>
  <si>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</si>
  <si>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</si>
  <si>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 xml:space="preserve">  Субвенции  бюджетам сельских поселений на выполнение передаваемых полномочий субъектов Российской Федерации</t>
  </si>
  <si>
    <t/>
  </si>
  <si>
    <t xml:space="preserve">В С Е Г О   </t>
  </si>
  <si>
    <t>853</t>
  </si>
  <si>
    <t>37 1 90 01000</t>
  </si>
  <si>
    <t>Уплата иных платежей</t>
  </si>
  <si>
    <t>Уплата налогов, сборов и иных платежей</t>
  </si>
  <si>
    <t>Прочая 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</si>
  <si>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</si>
  <si>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Учреждения культуры(дома культуры,клубы)</t>
  </si>
  <si>
    <t>37 0 00 00000</t>
  </si>
  <si>
    <t>244</t>
  </si>
  <si>
    <t>Прочая закупка товаров, работ и услуг для обеспечения государственных(муниципальных) нужд</t>
  </si>
  <si>
    <t>240</t>
  </si>
  <si>
    <t>Иные закупки товаров, работ и услуг для обеспечения государственных(муниципальных) нужд</t>
  </si>
  <si>
    <t>07 0 00 S8040</t>
  </si>
  <si>
    <t>Поддержка территориального общественного самоуправления( районный бюджет)</t>
  </si>
  <si>
    <t>07 0 00 78420</t>
  </si>
  <si>
    <t>Развитие территориального общественного самоуправления Архангельской области</t>
  </si>
  <si>
    <t xml:space="preserve">Прочая закупка товаров, работ и услуг для обеспечения государственных (муниципальных) нужд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</si>
  <si>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</si>
  <si>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</si>
  <si>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Расходы на выплату персоналу государственных (муниципальных органов)</t>
  </si>
  <si>
    <t>36 1 90 01000</t>
  </si>
  <si>
    <t>Уличное освещение</t>
  </si>
  <si>
    <t>36 0 00 00000</t>
  </si>
  <si>
    <t>29 1 90 01000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</si>
  <si>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</si>
  <si>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</si>
  <si>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Межбюджетные трансферты</t>
  </si>
  <si>
    <t>540</t>
  </si>
  <si>
    <t>56 0 00 51180</t>
  </si>
  <si>
    <t>129</t>
  </si>
  <si>
    <t>122</t>
  </si>
  <si>
    <t>Иные выплаты персоналу государственных(муниципальных) органов, за исключением оплаты труда</t>
  </si>
  <si>
    <t>121</t>
  </si>
  <si>
    <t xml:space="preserve">120 </t>
  </si>
  <si>
    <t>Осуществление первичного воинского учета на территориях, где отсутствуют военные комиссариаты</t>
  </si>
  <si>
    <t>56 0 00 00000</t>
  </si>
  <si>
    <t>Обеспечение мобилизационной и вневойсковой подготовки</t>
  </si>
  <si>
    <t>27 1 90 01000</t>
  </si>
  <si>
    <t>870</t>
  </si>
  <si>
    <t>26 1 90 01000</t>
  </si>
  <si>
    <t>Резервные средства</t>
  </si>
  <si>
    <t>Резервный фонд администрации муниципального образования</t>
  </si>
  <si>
    <t>26 0 00 00000</t>
  </si>
  <si>
    <t xml:space="preserve">Резервный фонд </t>
  </si>
  <si>
    <t>24 1 90 01000</t>
  </si>
  <si>
    <t>Финансовое обеспечение по переданным для осуществления муниципальным районом части полномочий по решению вопросов местного значения в соответствии с заключенными соглашениями</t>
  </si>
  <si>
    <t>24 0 00 00000</t>
  </si>
  <si>
    <t>Межбюджетные транферты</t>
  </si>
  <si>
    <t>Осуществление государственных полномочий в сфере административных правонарушений</t>
  </si>
  <si>
    <t xml:space="preserve">50 3 00 88370 </t>
  </si>
  <si>
    <t>120</t>
  </si>
  <si>
    <t>50 3 00 88370</t>
  </si>
  <si>
    <t>Осуществление полномочий в части оформления документов для регистрации и снятия с регистрационного учета градан Российской Федерации по месту пребывания и месту жительства</t>
  </si>
  <si>
    <t>23 1 90 01000</t>
  </si>
  <si>
    <t>852</t>
  </si>
  <si>
    <t>Уплата иных налогов</t>
  </si>
  <si>
    <t>851</t>
  </si>
  <si>
    <t>Уплата налога на имущество организаций и земельного налога</t>
  </si>
  <si>
    <t>Расходы на содержание муниципальных органов и обеспечение их функций</t>
  </si>
  <si>
    <t>23 1 00 00000</t>
  </si>
  <si>
    <t>Расходы на обеспечение деятельности исполнительных органов местного самоуправления</t>
  </si>
  <si>
    <t>23 0 00 00000</t>
  </si>
  <si>
    <t xml:space="preserve">Обеспечение деятельности исполнительных органов   муниципального образования </t>
  </si>
  <si>
    <t>Обеспечение функционирования Главы муниципального образования</t>
  </si>
  <si>
    <t>21 1 90 01000</t>
  </si>
  <si>
    <t>21 1 90 00000</t>
  </si>
  <si>
    <t>21 1 00 00000</t>
  </si>
  <si>
    <t>Глава муниципального образования</t>
  </si>
  <si>
    <t>21 0 00 00000</t>
  </si>
  <si>
    <t>АДМИНИСТРАЦИЯ МУНИЦИПАЛЬНОГО ОБРАЗОВАНИЯ "ЕМЦОВСКОЕ"</t>
  </si>
  <si>
    <t>7</t>
  </si>
  <si>
    <t>Сумма,  тыс. рублей</t>
  </si>
  <si>
    <t>Вид   расходов</t>
  </si>
  <si>
    <t>Целевая статья</t>
  </si>
  <si>
    <t>Под-     раздел</t>
  </si>
  <si>
    <t>Глава</t>
  </si>
  <si>
    <t>решения муниципального Совета</t>
  </si>
  <si>
    <t>на 2020 год</t>
  </si>
  <si>
    <t>Иные межбюджетные трасферты на обеспечение софинансирования муниципальной программы формирования современной городской среды</t>
  </si>
  <si>
    <t>242F255550</t>
  </si>
  <si>
    <t>24 3 00 S6740</t>
  </si>
  <si>
    <t>?</t>
  </si>
  <si>
    <t>2022555500 0000 150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</si>
  <si>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</si>
  <si>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54 1 00 78680</t>
  </si>
  <si>
    <t>Муниципальная программа «Формирование современной городской среды на территории Плесецкого района на 2018-2022 годы</t>
  </si>
  <si>
    <t>Мероприятия по реализации муниципальной программы  "Формирование современной городской среды"</t>
  </si>
  <si>
    <t>060F255550</t>
  </si>
  <si>
    <t>Иные закупки товаров, работ и услуг для обеспечения государственных (муниципальных) нужд</t>
  </si>
  <si>
    <t>Распределение отдельных видов расходов бюджета муниципального образования "Емцовскоое"
на 2020 год  в разрезе ведомственной структуры расходов</t>
  </si>
  <si>
    <t>тыс. рублей</t>
  </si>
  <si>
    <t>Объем средств, направляемых в 2020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</si>
  <si>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</si>
  <si>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</si>
  <si>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</si>
  <si>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</si>
  <si>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</si>
  <si>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Глава администрации МО "Емцовское"</t>
  </si>
  <si>
    <t>Л.Л.Коханова</t>
  </si>
  <si>
    <t>Приложение 7</t>
  </si>
  <si>
    <t>муниципального образования  "Емцовскоее"</t>
  </si>
  <si>
    <t>Распределение бюджетных ассигнований</t>
  </si>
  <si>
    <t xml:space="preserve">на реализацию государственных, региональных и муниципальных программ </t>
  </si>
  <si>
    <t>Вид расхо- дов</t>
  </si>
  <si>
    <t>Сумма, тыс. руб.</t>
  </si>
  <si>
    <t>Муниципальная программа «Развитие территориального общественного самоуправления в Плесецком районе»</t>
  </si>
  <si>
    <t>07 0 00 00000</t>
  </si>
  <si>
    <t>Мероприятия по реализации муниципальной программы «Развитие территориального общественного самоуправления в Плесецком районе»</t>
  </si>
  <si>
    <t>Развитие территориального общественного самоуправления в Архангельской области</t>
  </si>
  <si>
    <t>Поддержка территориального общественного самоуправления (районный бюджет)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</si>
  <si>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</si>
  <si>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04 0 00 S6740</t>
  </si>
  <si>
    <t>Иные межбюджетные трасферты на обеспечение софинансирования реализации мероприятий в сфере обращения с отходами производства и потребления, в том числе с твердыми коммунальными отходами</t>
  </si>
  <si>
    <t>Реализация мероприятий по содействию трудоустройству несовершеннолетних граждан на территории Архангельской област</t>
  </si>
  <si>
    <t>06 2 00 S8530</t>
  </si>
  <si>
    <t>36 1 90 L5550</t>
  </si>
  <si>
    <t>36 1 90 S3670</t>
  </si>
  <si>
    <t xml:space="preserve"> решения муниципального Совета</t>
  </si>
  <si>
    <t>2020100000 0000 150</t>
  </si>
  <si>
    <t>2021500100 0000 150</t>
  </si>
  <si>
    <t>2020200000 0000 150</t>
  </si>
  <si>
    <t>2022999900 0000 150</t>
  </si>
  <si>
    <t>2020300000 0000 150</t>
  </si>
  <si>
    <t>2023511800 0000 150</t>
  </si>
  <si>
    <t>2023002400 0000 150</t>
  </si>
  <si>
    <t>2020400000 0000 150</t>
  </si>
  <si>
    <t>2024001400 0000 150</t>
  </si>
  <si>
    <t>2024999900 0000 150</t>
  </si>
  <si>
    <t>2021500000 0000 150</t>
  </si>
  <si>
    <t>2021500200 0000 150</t>
  </si>
  <si>
    <t>170F255550</t>
  </si>
  <si>
    <t>Муниципальная программа "Развитие территориального общественного самоуправления в Плесецком районе"(ТОС "Верховский" проект "90 лет Верховскому")</t>
  </si>
  <si>
    <t>07 0 00 S8420</t>
  </si>
  <si>
    <t>Поддержка территориального общественного самоуправления( vtcnysqбюджет)</t>
  </si>
  <si>
    <t>Другие вопросы в области жилищно-коммунального хозяйства</t>
  </si>
  <si>
    <t>04000S6740</t>
  </si>
  <si>
    <t>ОБРАЗОВАНИЕ</t>
  </si>
  <si>
    <t>Молодежная политика</t>
  </si>
  <si>
    <t>Моложежная политика</t>
  </si>
  <si>
    <t>06200S8530</t>
  </si>
  <si>
    <t>Субсидии (гранты в форме субсидий) на финансовое обеспечение затрат в связи с производством(реализацией товаров), выполнение работ, оказанием услуг , полдежащее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</si>
  <si>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</si>
  <si>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реализации молодежной политике в муниципальных образованиях</t>
  </si>
  <si>
    <t>Мероприятия по благоустройству территорий и приобритение уборочной и коммунальной техники</t>
  </si>
  <si>
    <t>БЛАГОУСТРОЙСТВО</t>
  </si>
  <si>
    <t>КОММУНАЛЬНОЕ ХОЗЯЙСТВО</t>
  </si>
  <si>
    <t>ДРУГИЕ ВОПРОСЫ В ОБЛАСТИ ЖИЛИЩНО_КОММУНАЛЬНОГО ХОЗЯЙСТВА</t>
  </si>
  <si>
    <t>812</t>
  </si>
  <si>
    <t xml:space="preserve">                                                                                                                  Приложение  1</t>
  </si>
  <si>
    <t>Приложение 2</t>
  </si>
  <si>
    <t>Приложения  3</t>
  </si>
  <si>
    <t>Приложение  4</t>
  </si>
  <si>
    <t>Приложение  5</t>
  </si>
  <si>
    <t>Приложение  6</t>
  </si>
  <si>
    <t>Приложение 8</t>
  </si>
  <si>
    <t>от 13 августа 2020 г. № 106</t>
  </si>
  <si>
    <t>от 13 августа 2020 года № 106</t>
  </si>
  <si>
    <t>от 13 августа 2020 года № 108</t>
  </si>
  <si>
    <t>бюджета МО "Емцовское" на 2020 год и плановый период 2021 и 2022 годы</t>
  </si>
  <si>
    <t>на 2020 год и плановый период 2021 и 2022 годы</t>
  </si>
  <si>
    <t>Распределение расходов бюджета МО "Емцовское"на 2020 год и плановый период 2021 и 2022 годы</t>
  </si>
  <si>
    <t xml:space="preserve"> ВЕДОМСТВЕННАЯ СТРУКТУРА  РАСХОДОВ БЮДЖЕТА на 2020 год и плановый период 2021 и 2022 годы</t>
  </si>
  <si>
    <t>ДМИНИСТРАТОР  ДОХОДОВ</t>
  </si>
  <si>
    <t>Иные межбюджетные трансферты, передаваемые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</si>
  <si>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14 октября 2020 г. № 109</t>
  </si>
  <si>
    <t>муниципального образования «Емцовское» на 2020 год и плановый период 2021 и 2022 г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</si>
</sst>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0.00000"/>
    <numFmt numFmtId="171" formatCode="_(* #,##0.0_);_(* \(#,##0.0\);_(* &quot;-&quot;??_);_(@_)"/>
    <numFmt numFmtId="172" formatCode="dd\.mm\.yyyy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sz val="10"/>
      <name val="Arial"/>
      <family val="2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9">
    <xf numFmtId="0" fontId="0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49" fontId="37" fillId="0" borderId="0">
      <alignment horizontal="center"/>
    </xf>
    <xf numFmtId="49" fontId="37" fillId="0" borderId="21">
      <alignment horizontal="center" wrapText="1"/>
    </xf>
    <xf numFmtId="49" fontId="37" fillId="0" borderId="22">
      <alignment horizontal="center" wrapText="1"/>
    </xf>
    <xf numFmtId="49" fontId="37" fillId="0" borderId="23">
      <alignment horizontal="center"/>
    </xf>
    <xf numFmtId="49" fontId="37" fillId="0" borderId="24"/>
    <xf numFmtId="4" fontId="37" fillId="0" borderId="23">
      <alignment horizontal="right"/>
    </xf>
    <xf numFmtId="4" fontId="37" fillId="0" borderId="21">
      <alignment horizontal="right"/>
    </xf>
    <xf numFmtId="49" fontId="37" fillId="0" borderId="0">
      <alignment horizontal="right"/>
    </xf>
    <xf numFmtId="4" fontId="37" fillId="0" borderId="25">
      <alignment horizontal="right"/>
    </xf>
    <xf numFmtId="49" fontId="37" fillId="0" borderId="26">
      <alignment horizontal="center"/>
    </xf>
    <xf numFmtId="4" fontId="37" fillId="0" borderId="27">
      <alignment horizontal="right"/>
    </xf>
    <xf numFmtId="0" fontId="37" fillId="0" borderId="28">
      <alignment horizontal="left" wrapText="1"/>
    </xf>
    <xf numFmtId="0" fontId="38" fillId="0" borderId="29">
      <alignment horizontal="left" wrapText="1"/>
    </xf>
    <xf numFmtId="0" fontId="37" fillId="0" borderId="30">
      <alignment horizontal="left" wrapText="1" indent="2"/>
    </xf>
    <xf numFmtId="0" fontId="36" fillId="0" borderId="31"/>
    <xf numFmtId="0" fontId="37" fillId="0" borderId="24"/>
    <xf numFmtId="0" fontId="36" fillId="0" borderId="24"/>
    <xf numFmtId="0" fontId="38" fillId="0" borderId="0">
      <alignment horizontal="center"/>
    </xf>
    <xf numFmtId="0" fontId="37" fillId="0" borderId="32">
      <alignment horizontal="left" wrapText="1" indent="2"/>
    </xf>
    <xf numFmtId="0" fontId="37" fillId="0" borderId="33">
      <alignment horizontal="left" wrapText="1"/>
    </xf>
    <xf numFmtId="0" fontId="37" fillId="0" borderId="34">
      <alignment horizontal="left" wrapText="1" indent="1"/>
    </xf>
    <xf numFmtId="0" fontId="37" fillId="0" borderId="33">
      <alignment horizontal="left" wrapText="1" indent="2"/>
    </xf>
    <xf numFmtId="0" fontId="36" fillId="6" borderId="35"/>
    <xf numFmtId="0" fontId="37" fillId="0" borderId="32">
      <alignment horizontal="left" wrapText="1" indent="2"/>
    </xf>
    <xf numFmtId="49" fontId="37" fillId="0" borderId="23">
      <alignment horizontal="center" shrinkToFit="1"/>
    </xf>
    <xf numFmtId="49" fontId="37" fillId="0" borderId="24">
      <alignment horizontal="left"/>
    </xf>
    <xf numFmtId="49" fontId="37" fillId="0" borderId="36">
      <alignment horizontal="center" wrapText="1"/>
    </xf>
    <xf numFmtId="49" fontId="37" fillId="0" borderId="36">
      <alignment horizontal="center" shrinkToFit="1"/>
    </xf>
    <xf numFmtId="49" fontId="37" fillId="0" borderId="23">
      <alignment horizontal="center" shrinkToFit="1"/>
    </xf>
    <xf numFmtId="0" fontId="37" fillId="0" borderId="37">
      <alignment horizontal="left" wrapText="1"/>
    </xf>
    <xf numFmtId="0" fontId="37" fillId="0" borderId="28">
      <alignment horizontal="left" wrapText="1" indent="1"/>
    </xf>
    <xf numFmtId="0" fontId="37" fillId="0" borderId="37">
      <alignment horizontal="left" wrapText="1" indent="2"/>
    </xf>
    <xf numFmtId="0" fontId="37" fillId="0" borderId="28">
      <alignment horizontal="left" wrapText="1" indent="2"/>
    </xf>
    <xf numFmtId="0" fontId="36" fillId="0" borderId="38"/>
    <xf numFmtId="0" fontId="36" fillId="0" borderId="39"/>
    <xf numFmtId="0" fontId="38" fillId="0" borderId="40">
      <alignment horizontal="center" vertical="center" textRotation="90" wrapText="1"/>
    </xf>
    <xf numFmtId="0" fontId="38" fillId="0" borderId="31">
      <alignment horizontal="center" vertical="center" textRotation="90" wrapText="1"/>
    </xf>
    <xf numFmtId="0" fontId="37" fillId="0" borderId="0">
      <alignment vertical="center"/>
    </xf>
    <xf numFmtId="0" fontId="38" fillId="0" borderId="24">
      <alignment horizontal="center" vertical="center" textRotation="90" wrapText="1"/>
    </xf>
    <xf numFmtId="0" fontId="38" fillId="0" borderId="31">
      <alignment horizontal="center" vertical="center" textRotation="90"/>
    </xf>
    <xf numFmtId="0" fontId="38" fillId="0" borderId="24">
      <alignment horizontal="center" vertical="center" textRotation="90"/>
    </xf>
    <xf numFmtId="0" fontId="38" fillId="0" borderId="40">
      <alignment horizontal="center" vertical="center" textRotation="90"/>
    </xf>
    <xf numFmtId="0" fontId="38" fillId="0" borderId="41">
      <alignment horizontal="center" vertical="center" textRotation="90"/>
    </xf>
    <xf numFmtId="0" fontId="39" fillId="0" borderId="24">
      <alignment wrapText="1"/>
    </xf>
    <xf numFmtId="0" fontId="39" fillId="0" borderId="41">
      <alignment wrapText="1"/>
    </xf>
    <xf numFmtId="0" fontId="39" fillId="0" borderId="31">
      <alignment wrapText="1"/>
    </xf>
    <xf numFmtId="0" fontId="37" fillId="0" borderId="41">
      <alignment horizontal="center" vertical="top" wrapText="1"/>
    </xf>
    <xf numFmtId="0" fontId="38" fillId="0" borderId="42"/>
    <xf numFmtId="49" fontId="40" fillId="0" borderId="43">
      <alignment horizontal="left" vertical="center" wrapText="1"/>
    </xf>
    <xf numFmtId="49" fontId="37" fillId="0" borderId="44">
      <alignment horizontal="left" vertical="center" wrapText="1" indent="2"/>
    </xf>
    <xf numFmtId="49" fontId="37" fillId="0" borderId="32">
      <alignment horizontal="left" vertical="center" wrapText="1" indent="3"/>
    </xf>
    <xf numFmtId="49" fontId="37" fillId="0" borderId="43">
      <alignment horizontal="left" vertical="center" wrapText="1" indent="3"/>
    </xf>
    <xf numFmtId="49" fontId="37" fillId="0" borderId="45">
      <alignment horizontal="left" vertical="center" wrapText="1" indent="3"/>
    </xf>
    <xf numFmtId="0" fontId="40" fillId="0" borderId="42">
      <alignment horizontal="left" vertical="center" wrapText="1"/>
    </xf>
    <xf numFmtId="49" fontId="37" fillId="0" borderId="31">
      <alignment horizontal="left" vertical="center" wrapText="1" indent="3"/>
    </xf>
    <xf numFmtId="49" fontId="37" fillId="0" borderId="0">
      <alignment horizontal="left" vertical="center" wrapText="1" indent="3"/>
    </xf>
    <xf numFmtId="49" fontId="37" fillId="0" borderId="24">
      <alignment horizontal="left" vertical="center" wrapText="1" indent="3"/>
    </xf>
    <xf numFmtId="49" fontId="40" fillId="0" borderId="42">
      <alignment horizontal="left" vertical="center" wrapText="1"/>
    </xf>
    <xf numFmtId="0" fontId="37" fillId="0" borderId="43">
      <alignment horizontal="left" vertical="center" wrapText="1"/>
    </xf>
    <xf numFmtId="0" fontId="37" fillId="0" borderId="45">
      <alignment horizontal="left" vertical="center" wrapText="1"/>
    </xf>
    <xf numFmtId="49" fontId="37" fillId="0" borderId="43">
      <alignment horizontal="left" vertical="center" wrapText="1"/>
    </xf>
    <xf numFmtId="49" fontId="37" fillId="0" borderId="45">
      <alignment horizontal="left" vertical="center" wrapText="1"/>
    </xf>
    <xf numFmtId="49" fontId="38" fillId="0" borderId="46">
      <alignment horizontal="center"/>
    </xf>
    <xf numFmtId="49" fontId="38" fillId="0" borderId="47">
      <alignment horizontal="center" vertical="center" wrapText="1"/>
    </xf>
    <xf numFmtId="49" fontId="37" fillId="0" borderId="48">
      <alignment horizontal="center" vertical="center" wrapText="1"/>
    </xf>
    <xf numFmtId="49" fontId="37" fillId="0" borderId="36">
      <alignment horizontal="center" vertical="center" wrapText="1"/>
    </xf>
    <xf numFmtId="49" fontId="37" fillId="0" borderId="47">
      <alignment horizontal="center" vertical="center" wrapText="1"/>
    </xf>
    <xf numFmtId="49" fontId="37" fillId="0" borderId="49">
      <alignment horizontal="center" vertical="center" wrapText="1"/>
    </xf>
    <xf numFmtId="49" fontId="37" fillId="0" borderId="50">
      <alignment horizontal="center" vertical="center" wrapText="1"/>
    </xf>
    <xf numFmtId="49" fontId="37" fillId="0" borderId="0">
      <alignment horizontal="center" vertical="center" wrapText="1"/>
    </xf>
    <xf numFmtId="49" fontId="37" fillId="0" borderId="24">
      <alignment horizontal="center" vertical="center" wrapText="1"/>
    </xf>
    <xf numFmtId="49" fontId="38" fillId="0" borderId="46">
      <alignment horizontal="center" vertical="center" wrapText="1"/>
    </xf>
    <xf numFmtId="0" fontId="38" fillId="0" borderId="46">
      <alignment horizontal="center" vertical="center"/>
    </xf>
    <xf numFmtId="0" fontId="37" fillId="0" borderId="48">
      <alignment horizontal="center" vertical="center"/>
    </xf>
    <xf numFmtId="0" fontId="37" fillId="0" borderId="36">
      <alignment horizontal="center" vertical="center"/>
    </xf>
    <xf numFmtId="0" fontId="37" fillId="0" borderId="47">
      <alignment horizontal="center" vertical="center"/>
    </xf>
    <xf numFmtId="0" fontId="38" fillId="0" borderId="47">
      <alignment horizontal="center" vertical="center"/>
    </xf>
    <xf numFmtId="0" fontId="37" fillId="0" borderId="49">
      <alignment horizontal="center" vertical="center"/>
    </xf>
    <xf numFmtId="49" fontId="38" fillId="0" borderId="46">
      <alignment horizontal="center" vertical="center"/>
    </xf>
    <xf numFmtId="49" fontId="37" fillId="0" borderId="48">
      <alignment horizontal="center" vertical="center"/>
    </xf>
    <xf numFmtId="49" fontId="37" fillId="0" borderId="36">
      <alignment horizontal="center" vertical="center"/>
    </xf>
    <xf numFmtId="49" fontId="37" fillId="0" borderId="47">
      <alignment horizontal="center" vertical="center"/>
    </xf>
    <xf numFmtId="49" fontId="37" fillId="0" borderId="49">
      <alignment horizontal="center" vertical="center"/>
    </xf>
    <xf numFmtId="49" fontId="37" fillId="0" borderId="24">
      <alignment horizontal="center"/>
    </xf>
    <xf numFmtId="0" fontId="37" fillId="0" borderId="31">
      <alignment horizontal="center"/>
    </xf>
    <xf numFmtId="0" fontId="37" fillId="0" borderId="0">
      <alignment horizontal="center"/>
    </xf>
    <xf numFmtId="49" fontId="37" fillId="0" borderId="24"/>
    <xf numFmtId="0" fontId="37" fillId="0" borderId="41">
      <alignment horizontal="center" vertical="top"/>
    </xf>
    <xf numFmtId="49" fontId="37" fillId="0" borderId="41">
      <alignment horizontal="center" vertical="top" wrapText="1"/>
    </xf>
    <xf numFmtId="0" fontId="37" fillId="0" borderId="38"/>
    <xf numFmtId="4" fontId="37" fillId="0" borderId="51">
      <alignment horizontal="right"/>
    </xf>
    <xf numFmtId="4" fontId="37" fillId="0" borderId="50">
      <alignment horizontal="right"/>
    </xf>
    <xf numFmtId="4" fontId="37" fillId="0" borderId="0">
      <alignment horizontal="right" shrinkToFit="1"/>
    </xf>
    <xf numFmtId="4" fontId="37" fillId="0" borderId="24">
      <alignment horizontal="right"/>
    </xf>
    <xf numFmtId="0" fontId="37" fillId="0" borderId="31"/>
    <xf numFmtId="0" fontId="37" fillId="0" borderId="41">
      <alignment horizontal="center" vertical="top" wrapText="1"/>
    </xf>
    <xf numFmtId="0" fontId="37" fillId="0" borderId="24">
      <alignment horizontal="center"/>
    </xf>
    <xf numFmtId="49" fontId="37" fillId="0" borderId="31">
      <alignment horizontal="center"/>
    </xf>
    <xf numFmtId="49" fontId="37" fillId="0" borderId="0">
      <alignment horizontal="left"/>
    </xf>
    <xf numFmtId="4" fontId="37" fillId="0" borderId="38">
      <alignment horizontal="right"/>
    </xf>
    <xf numFmtId="0" fontId="37" fillId="0" borderId="41">
      <alignment horizontal="center" vertical="top"/>
    </xf>
    <xf numFmtId="4" fontId="37" fillId="0" borderId="39">
      <alignment horizontal="right"/>
    </xf>
    <xf numFmtId="4" fontId="37" fillId="0" borderId="52">
      <alignment horizontal="right"/>
    </xf>
    <xf numFmtId="0" fontId="37" fillId="0" borderId="39"/>
    <xf numFmtId="0" fontId="41" fillId="0" borderId="53"/>
    <xf numFmtId="0" fontId="36" fillId="6" borderId="0"/>
    <xf numFmtId="0" fontId="38" fillId="0" borderId="0"/>
    <xf numFmtId="0" fontId="42" fillId="0" borderId="0"/>
    <xf numFmtId="0" fontId="37" fillId="0" borderId="0">
      <alignment horizontal="left"/>
    </xf>
    <xf numFmtId="0" fontId="37" fillId="0" borderId="0"/>
    <xf numFmtId="0" fontId="41" fillId="0" borderId="0"/>
    <xf numFmtId="0" fontId="36" fillId="0" borderId="0"/>
    <xf numFmtId="0" fontId="36" fillId="6" borderId="24"/>
    <xf numFmtId="49" fontId="37" fillId="0" borderId="41">
      <alignment horizontal="center" vertical="center" wrapText="1"/>
    </xf>
    <xf numFmtId="49" fontId="37" fillId="0" borderId="41">
      <alignment horizontal="center" vertical="center" wrapText="1"/>
    </xf>
    <xf numFmtId="0" fontId="36" fillId="6" borderId="54"/>
    <xf numFmtId="0" fontId="37" fillId="0" borderId="55">
      <alignment horizontal="left" wrapText="1"/>
    </xf>
    <xf numFmtId="0" fontId="37" fillId="0" borderId="33">
      <alignment horizontal="left" wrapText="1" indent="1"/>
    </xf>
    <xf numFmtId="0" fontId="37" fillId="0" borderId="42">
      <alignment horizontal="left" wrapText="1" indent="2"/>
    </xf>
    <xf numFmtId="0" fontId="37" fillId="0" borderId="26">
      <alignment horizontal="left" wrapText="1" indent="2"/>
    </xf>
    <xf numFmtId="0" fontId="36" fillId="6" borderId="31"/>
    <xf numFmtId="0" fontId="43" fillId="0" borderId="0">
      <alignment horizontal="center" wrapText="1"/>
    </xf>
    <xf numFmtId="0" fontId="44" fillId="0" borderId="0">
      <alignment horizontal="center" vertical="top"/>
    </xf>
    <xf numFmtId="0" fontId="37" fillId="0" borderId="24">
      <alignment wrapText="1"/>
    </xf>
    <xf numFmtId="0" fontId="37" fillId="0" borderId="54">
      <alignment wrapText="1"/>
    </xf>
    <xf numFmtId="0" fontId="37" fillId="0" borderId="31">
      <alignment horizontal="left"/>
    </xf>
    <xf numFmtId="0" fontId="36" fillId="6" borderId="56"/>
    <xf numFmtId="49" fontId="37" fillId="0" borderId="46">
      <alignment horizontal="center" wrapText="1"/>
    </xf>
    <xf numFmtId="49" fontId="37" fillId="0" borderId="48">
      <alignment horizontal="center" wrapText="1"/>
    </xf>
    <xf numFmtId="49" fontId="37" fillId="0" borderId="47">
      <alignment horizontal="center"/>
    </xf>
    <xf numFmtId="0" fontId="36" fillId="6" borderId="57"/>
    <xf numFmtId="0" fontId="37" fillId="0" borderId="50"/>
    <xf numFmtId="0" fontId="37" fillId="0" borderId="0">
      <alignment horizontal="center"/>
    </xf>
    <xf numFmtId="49" fontId="37" fillId="0" borderId="31"/>
    <xf numFmtId="49" fontId="37" fillId="0" borderId="0"/>
    <xf numFmtId="49" fontId="37" fillId="0" borderId="21">
      <alignment horizontal="center"/>
    </xf>
    <xf numFmtId="49" fontId="37" fillId="0" borderId="38">
      <alignment horizontal="center"/>
    </xf>
    <xf numFmtId="49" fontId="37" fillId="0" borderId="41">
      <alignment horizontal="center"/>
    </xf>
    <xf numFmtId="49" fontId="37" fillId="0" borderId="41">
      <alignment horizontal="center"/>
    </xf>
    <xf numFmtId="49" fontId="37" fillId="0" borderId="41">
      <alignment horizontal="center" vertical="center" wrapText="1"/>
    </xf>
    <xf numFmtId="49" fontId="37" fillId="0" borderId="51">
      <alignment horizontal="center" vertical="center" wrapText="1"/>
    </xf>
    <xf numFmtId="0" fontId="36" fillId="6" borderId="58"/>
    <xf numFmtId="4" fontId="37" fillId="0" borderId="41">
      <alignment horizontal="right"/>
    </xf>
    <xf numFmtId="0" fontId="37" fillId="7" borderId="50"/>
    <xf numFmtId="0" fontId="37" fillId="7" borderId="0"/>
    <xf numFmtId="0" fontId="43" fillId="0" borderId="0">
      <alignment horizontal="center" wrapText="1"/>
    </xf>
    <xf numFmtId="0" fontId="45" fillId="0" borderId="59"/>
    <xf numFmtId="49" fontId="46" fillId="0" borderId="60">
      <alignment horizontal="right"/>
    </xf>
    <xf numFmtId="0" fontId="37" fillId="0" borderId="60">
      <alignment horizontal="right"/>
    </xf>
    <xf numFmtId="0" fontId="45" fillId="0" borderId="24"/>
    <xf numFmtId="0" fontId="37" fillId="0" borderId="51">
      <alignment horizontal="center"/>
    </xf>
    <xf numFmtId="49" fontId="36" fillId="0" borderId="61">
      <alignment horizontal="center"/>
    </xf>
    <xf numFmtId="172" fontId="37" fillId="0" borderId="29">
      <alignment horizontal="center"/>
    </xf>
    <xf numFmtId="0" fontId="37" fillId="0" borderId="62">
      <alignment horizontal="center"/>
    </xf>
    <xf numFmtId="49" fontId="37" fillId="0" borderId="30">
      <alignment horizontal="center"/>
    </xf>
    <xf numFmtId="49" fontId="37" fillId="0" borderId="29">
      <alignment horizontal="center"/>
    </xf>
    <xf numFmtId="0" fontId="37" fillId="0" borderId="29">
      <alignment horizontal="center"/>
    </xf>
    <xf numFmtId="49" fontId="37" fillId="0" borderId="63">
      <alignment horizontal="center"/>
    </xf>
    <xf numFmtId="0" fontId="41" fillId="0" borderId="50"/>
    <xf numFmtId="0" fontId="45" fillId="0" borderId="0"/>
    <xf numFmtId="0" fontId="36" fillId="0" borderId="64"/>
    <xf numFmtId="0" fontId="36" fillId="0" borderId="53"/>
    <xf numFmtId="4" fontId="37" fillId="0" borderId="26">
      <alignment horizontal="right"/>
    </xf>
    <xf numFmtId="49" fontId="37" fillId="0" borderId="39">
      <alignment horizontal="center"/>
    </xf>
    <xf numFmtId="0" fontId="37" fillId="0" borderId="65">
      <alignment horizontal="left" wrapText="1"/>
    </xf>
    <xf numFmtId="0" fontId="37" fillId="0" borderId="37">
      <alignment horizontal="left" wrapText="1" indent="1"/>
    </xf>
    <xf numFmtId="0" fontId="37" fillId="0" borderId="29">
      <alignment horizontal="left" wrapText="1" indent="2"/>
    </xf>
    <xf numFmtId="0" fontId="36" fillId="6" borderId="66"/>
    <xf numFmtId="0" fontId="37" fillId="7" borderId="35"/>
    <xf numFmtId="0" fontId="43" fillId="0" borderId="0">
      <alignment horizontal="left" wrapText="1"/>
    </xf>
    <xf numFmtId="49" fontId="36" fillId="0" borderId="0"/>
    <xf numFmtId="0" fontId="37" fillId="0" borderId="0">
      <alignment horizontal="right"/>
    </xf>
    <xf numFmtId="49" fontId="37" fillId="0" borderId="0">
      <alignment horizontal="right"/>
    </xf>
    <xf numFmtId="0" fontId="37" fillId="0" borderId="0">
      <alignment horizontal="left" wrapText="1"/>
    </xf>
    <xf numFmtId="0" fontId="37" fillId="0" borderId="24">
      <alignment horizontal="left"/>
    </xf>
    <xf numFmtId="0" fontId="37" fillId="0" borderId="34">
      <alignment horizontal="left" wrapText="1"/>
    </xf>
    <xf numFmtId="0" fontId="37" fillId="0" borderId="54"/>
    <xf numFmtId="0" fontId="38" fillId="0" borderId="67">
      <alignment horizontal="left" wrapText="1"/>
    </xf>
    <xf numFmtId="0" fontId="37" fillId="0" borderId="25">
      <alignment horizontal="left" wrapText="1" indent="2"/>
    </xf>
    <xf numFmtId="49" fontId="37" fillId="0" borderId="0">
      <alignment horizontal="center" wrapText="1"/>
    </xf>
    <xf numFmtId="49" fontId="37" fillId="0" borderId="47">
      <alignment horizontal="center" wrapText="1"/>
    </xf>
    <xf numFmtId="0" fontId="37" fillId="0" borderId="68"/>
    <xf numFmtId="0" fontId="37" fillId="0" borderId="69">
      <alignment horizontal="center" wrapText="1"/>
    </xf>
    <xf numFmtId="0" fontId="36" fillId="6" borderId="50"/>
    <xf numFmtId="49" fontId="37" fillId="0" borderId="36">
      <alignment horizontal="center"/>
    </xf>
    <xf numFmtId="0" fontId="36" fillId="0" borderId="50"/>
    <xf numFmtId="0" fontId="13" fillId="0" borderId="0"/>
    <xf numFmtId="164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1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10" fillId="0" borderId="0" xfId="0" applyFont="1"/>
    <xf numFmtId="166" fontId="10" fillId="0" borderId="0" xfId="193" applyNumberFormat="1" applyFont="1"/>
    <xf numFmtId="14" fontId="2" fillId="0" borderId="0" xfId="0" applyNumberFormat="1" applyFont="1"/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1" fillId="0" borderId="0" xfId="0" applyFont="1" applyFill="1" applyBorder="1"/>
    <xf numFmtId="4" fontId="0" fillId="0" borderId="0" xfId="0" applyNumberFormat="1"/>
    <xf numFmtId="0" fontId="47" fillId="0" borderId="32" xfId="24" applyNumberFormat="1" applyFont="1" applyProtection="1">
      <alignment horizontal="left" wrapText="1" indent="2"/>
      <protection locked="0"/>
    </xf>
    <xf numFmtId="0" fontId="2" fillId="0" borderId="0" xfId="192" applyFont="1"/>
    <xf numFmtId="0" fontId="2" fillId="0" borderId="0" xfId="192" applyFont="1" applyAlignment="1">
      <alignment horizontal="right"/>
    </xf>
    <xf numFmtId="0" fontId="2" fillId="0" borderId="0" xfId="192" applyFont="1" applyAlignment="1">
      <alignment horizontal="right" vertical="center"/>
    </xf>
    <xf numFmtId="0" fontId="13" fillId="0" borderId="0" xfId="192"/>
    <xf numFmtId="0" fontId="6" fillId="0" borderId="0" xfId="192" applyFont="1" applyAlignment="1">
      <alignment horizontal="center"/>
    </xf>
    <xf numFmtId="0" fontId="2" fillId="0" borderId="0" xfId="192" applyFont="1" applyAlignment="1">
      <alignment vertical="center"/>
    </xf>
    <xf numFmtId="49" fontId="14" fillId="0" borderId="1" xfId="192" applyNumberFormat="1" applyFont="1" applyBorder="1" applyAlignment="1">
      <alignment horizontal="center" wrapText="1"/>
    </xf>
    <xf numFmtId="0" fontId="14" fillId="0" borderId="2" xfId="192" applyFont="1" applyFill="1" applyBorder="1" applyAlignment="1">
      <alignment horizontal="center" vertical="top" wrapText="1"/>
    </xf>
    <xf numFmtId="0" fontId="14" fillId="0" borderId="1" xfId="192" applyFont="1" applyFill="1" applyBorder="1" applyAlignment="1">
      <alignment horizontal="center" vertical="center"/>
    </xf>
    <xf numFmtId="0" fontId="14" fillId="0" borderId="1" xfId="192" applyFont="1" applyBorder="1" applyAlignment="1">
      <alignment horizontal="center"/>
    </xf>
    <xf numFmtId="49" fontId="15" fillId="0" borderId="2" xfId="192" applyNumberFormat="1" applyFont="1" applyFill="1" applyBorder="1" applyAlignment="1">
      <alignment horizontal="center" vertical="center" shrinkToFit="1"/>
    </xf>
    <xf numFmtId="0" fontId="15" fillId="0" borderId="1" xfId="192" applyFont="1" applyFill="1" applyBorder="1" applyAlignment="1">
      <alignment horizontal="justify" vertical="center" wrapText="1"/>
    </xf>
    <xf numFmtId="49" fontId="15" fillId="9" borderId="2" xfId="192" applyNumberFormat="1" applyFont="1" applyFill="1" applyBorder="1" applyAlignment="1">
      <alignment horizontal="center" vertical="center" shrinkToFit="1"/>
    </xf>
    <xf numFmtId="0" fontId="15" fillId="3" borderId="1" xfId="192" applyFont="1" applyFill="1" applyBorder="1" applyAlignment="1">
      <alignment horizontal="justify" vertical="top" wrapText="1"/>
    </xf>
    <xf numFmtId="49" fontId="15" fillId="0" borderId="3" xfId="192" applyNumberFormat="1" applyFont="1" applyFill="1" applyBorder="1" applyAlignment="1">
      <alignment horizontal="center" vertical="center" shrinkToFit="1"/>
    </xf>
    <xf numFmtId="0" fontId="15" fillId="0" borderId="4" xfId="192" applyFont="1" applyFill="1" applyBorder="1" applyAlignment="1">
      <alignment horizontal="justify" vertical="top" wrapText="1"/>
    </xf>
    <xf numFmtId="49" fontId="15" fillId="3" borderId="1" xfId="192" applyNumberFormat="1" applyFont="1" applyFill="1" applyBorder="1" applyAlignment="1">
      <alignment horizontal="center" vertical="top"/>
    </xf>
    <xf numFmtId="49" fontId="15" fillId="4" borderId="41" xfId="192" applyNumberFormat="1" applyFont="1" applyFill="1" applyBorder="1" applyAlignment="1">
      <alignment horizontal="center"/>
    </xf>
    <xf numFmtId="49" fontId="14" fillId="0" borderId="1" xfId="192" applyNumberFormat="1" applyFont="1" applyBorder="1" applyAlignment="1">
      <alignment horizontal="center"/>
    </xf>
    <xf numFmtId="49" fontId="14" fillId="4" borderId="41" xfId="192" applyNumberFormat="1" applyFont="1" applyFill="1" applyBorder="1" applyAlignment="1">
      <alignment horizontal="center"/>
    </xf>
    <xf numFmtId="0" fontId="14" fillId="4" borderId="42" xfId="192" applyFont="1" applyFill="1" applyBorder="1" applyAlignment="1">
      <alignment wrapText="1"/>
    </xf>
    <xf numFmtId="49" fontId="14" fillId="0" borderId="1" xfId="192" applyNumberFormat="1" applyFont="1" applyBorder="1" applyAlignment="1">
      <alignment horizontal="center" vertical="top"/>
    </xf>
    <xf numFmtId="49" fontId="15" fillId="3" borderId="5" xfId="192" applyNumberFormat="1" applyFont="1" applyFill="1" applyBorder="1" applyAlignment="1">
      <alignment horizontal="center" vertical="center" shrinkToFit="1"/>
    </xf>
    <xf numFmtId="0" fontId="14" fillId="4" borderId="42" xfId="192" applyFont="1" applyFill="1" applyBorder="1" applyAlignment="1">
      <alignment horizontal="left" wrapText="1"/>
    </xf>
    <xf numFmtId="49" fontId="15" fillId="0" borderId="1" xfId="192" applyNumberFormat="1" applyFont="1" applyBorder="1" applyAlignment="1">
      <alignment horizontal="center" vertical="top"/>
    </xf>
    <xf numFmtId="49" fontId="15" fillId="0" borderId="6" xfId="192" applyNumberFormat="1" applyFont="1" applyFill="1" applyBorder="1" applyAlignment="1">
      <alignment horizontal="center" vertical="center" shrinkToFit="1"/>
    </xf>
    <xf numFmtId="49" fontId="14" fillId="0" borderId="5" xfId="192" applyNumberFormat="1" applyFont="1" applyFill="1" applyBorder="1" applyAlignment="1">
      <alignment horizontal="center" vertical="center" shrinkToFit="1"/>
    </xf>
    <xf numFmtId="49" fontId="15" fillId="0" borderId="70" xfId="192" applyNumberFormat="1" applyFont="1" applyFill="1" applyBorder="1" applyAlignment="1">
      <alignment horizontal="center" vertical="center" shrinkToFit="1"/>
    </xf>
    <xf numFmtId="49" fontId="14" fillId="0" borderId="3" xfId="192" applyNumberFormat="1" applyFont="1" applyFill="1" applyBorder="1" applyAlignment="1">
      <alignment horizontal="center" vertical="center" shrinkToFit="1"/>
    </xf>
    <xf numFmtId="49" fontId="15" fillId="0" borderId="8" xfId="192" applyNumberFormat="1" applyFont="1" applyFill="1" applyBorder="1" applyAlignment="1">
      <alignment horizontal="center" vertical="center" shrinkToFit="1"/>
    </xf>
    <xf numFmtId="0" fontId="15" fillId="0" borderId="9" xfId="192" applyFont="1" applyFill="1" applyBorder="1" applyAlignment="1">
      <alignment horizontal="justify" vertical="top" wrapText="1"/>
    </xf>
    <xf numFmtId="0" fontId="15" fillId="3" borderId="1" xfId="192" applyFont="1" applyFill="1" applyBorder="1" applyAlignment="1">
      <alignment horizontal="justify" wrapText="1"/>
    </xf>
    <xf numFmtId="0" fontId="15" fillId="0" borderId="4" xfId="192" applyFont="1" applyFill="1" applyBorder="1" applyAlignment="1">
      <alignment horizontal="justify" wrapText="1"/>
    </xf>
    <xf numFmtId="49" fontId="15" fillId="2" borderId="2" xfId="192" applyNumberFormat="1" applyFont="1" applyFill="1" applyBorder="1" applyAlignment="1">
      <alignment horizontal="center" vertical="center" shrinkToFit="1"/>
    </xf>
    <xf numFmtId="49" fontId="15" fillId="2" borderId="3" xfId="192" applyNumberFormat="1" applyFont="1" applyFill="1" applyBorder="1" applyAlignment="1">
      <alignment horizontal="center" vertical="center" shrinkToFit="1"/>
    </xf>
    <xf numFmtId="0" fontId="15" fillId="2" borderId="10" xfId="192" applyFont="1" applyFill="1" applyBorder="1" applyAlignment="1">
      <alignment horizontal="justify" vertical="top" wrapText="1"/>
    </xf>
    <xf numFmtId="0" fontId="15" fillId="2" borderId="1" xfId="192" applyFont="1" applyFill="1" applyBorder="1" applyAlignment="1">
      <alignment horizontal="justify" vertical="top" wrapText="1"/>
    </xf>
    <xf numFmtId="49" fontId="14" fillId="2" borderId="6" xfId="192" applyNumberFormat="1" applyFont="1" applyFill="1" applyBorder="1" applyAlignment="1">
      <alignment horizontal="center" vertical="center" shrinkToFit="1"/>
    </xf>
    <xf numFmtId="0" fontId="14" fillId="2" borderId="11" xfId="192" applyFont="1" applyFill="1" applyBorder="1" applyAlignment="1">
      <alignment horizontal="justify" vertical="top" wrapText="1"/>
    </xf>
    <xf numFmtId="49" fontId="14" fillId="4" borderId="23" xfId="192" applyNumberFormat="1" applyFont="1" applyFill="1" applyBorder="1" applyAlignment="1">
      <alignment horizontal="center"/>
    </xf>
    <xf numFmtId="49" fontId="14" fillId="2" borderId="5" xfId="192" applyNumberFormat="1" applyFont="1" applyFill="1" applyBorder="1" applyAlignment="1">
      <alignment horizontal="center" vertical="center" shrinkToFit="1"/>
    </xf>
    <xf numFmtId="0" fontId="14" fillId="2" borderId="12" xfId="192" applyFont="1" applyFill="1" applyBorder="1" applyAlignment="1">
      <alignment horizontal="justify" vertical="top" wrapText="1"/>
    </xf>
    <xf numFmtId="49" fontId="48" fillId="0" borderId="71" xfId="144" applyNumberFormat="1" applyFont="1" applyBorder="1" applyProtection="1">
      <alignment horizontal="center"/>
      <protection locked="0"/>
    </xf>
    <xf numFmtId="0" fontId="48" fillId="0" borderId="42" xfId="124" applyNumberFormat="1" applyFont="1" applyAlignment="1" applyProtection="1">
      <alignment wrapText="1"/>
      <protection locked="0"/>
    </xf>
    <xf numFmtId="49" fontId="49" fillId="0" borderId="1" xfId="144" applyNumberFormat="1" applyFont="1" applyBorder="1" applyProtection="1">
      <alignment horizontal="center"/>
      <protection locked="0"/>
    </xf>
    <xf numFmtId="0" fontId="49" fillId="0" borderId="55" xfId="124" applyNumberFormat="1" applyFont="1" applyBorder="1" applyAlignment="1" applyProtection="1">
      <alignment vertical="center" wrapText="1"/>
      <protection locked="0"/>
    </xf>
    <xf numFmtId="49" fontId="48" fillId="0" borderId="1" xfId="144" applyNumberFormat="1" applyFont="1" applyBorder="1" applyProtection="1">
      <alignment horizontal="center"/>
      <protection locked="0"/>
    </xf>
    <xf numFmtId="0" fontId="50" fillId="0" borderId="26" xfId="125" applyNumberFormat="1" applyFont="1" applyAlignment="1" applyProtection="1">
      <alignment horizontal="left" vertical="center" wrapText="1"/>
    </xf>
    <xf numFmtId="168" fontId="14" fillId="4" borderId="2" xfId="192" applyNumberFormat="1" applyFont="1" applyFill="1" applyBorder="1" applyAlignment="1">
      <alignment horizontal="right"/>
    </xf>
    <xf numFmtId="49" fontId="2" fillId="0" borderId="0" xfId="192" applyNumberFormat="1" applyFont="1" applyBorder="1" applyAlignment="1">
      <alignment horizontal="center"/>
    </xf>
    <xf numFmtId="0" fontId="6" fillId="0" borderId="0" xfId="192" applyNumberFormat="1" applyFont="1" applyFill="1" applyBorder="1" applyAlignment="1">
      <alignment horizontal="center"/>
    </xf>
    <xf numFmtId="171" fontId="6" fillId="0" borderId="0" xfId="194" applyNumberFormat="1" applyFont="1" applyFill="1" applyBorder="1" applyAlignment="1">
      <alignment horizontal="center" vertical="center"/>
    </xf>
    <xf numFmtId="0" fontId="2" fillId="0" borderId="0" xfId="192" applyFont="1" applyBorder="1" applyAlignment="1">
      <alignment horizontal="left"/>
    </xf>
    <xf numFmtId="0" fontId="2" fillId="0" borderId="0" xfId="192" applyFont="1" applyFill="1" applyAlignment="1">
      <alignment horizontal="left"/>
    </xf>
    <xf numFmtId="0" fontId="6" fillId="0" borderId="0" xfId="192" applyFont="1" applyFill="1" applyBorder="1" applyAlignment="1">
      <alignment horizontal="justify" vertical="top" wrapText="1"/>
    </xf>
    <xf numFmtId="0" fontId="2" fillId="0" borderId="0" xfId="192" applyFont="1" applyFill="1"/>
    <xf numFmtId="0" fontId="2" fillId="0" borderId="0" xfId="192" applyNumberFormat="1" applyFont="1" applyAlignment="1">
      <alignment horizontal="right"/>
    </xf>
    <xf numFmtId="0" fontId="5" fillId="0" borderId="13" xfId="192" applyFont="1" applyBorder="1" applyAlignment="1">
      <alignment horizontal="center"/>
    </xf>
    <xf numFmtId="0" fontId="6" fillId="0" borderId="1" xfId="192" applyFont="1" applyFill="1" applyBorder="1" applyAlignment="1">
      <alignment horizontal="justify" vertical="center" wrapText="1"/>
    </xf>
    <xf numFmtId="168" fontId="3" fillId="8" borderId="2" xfId="195" applyNumberFormat="1" applyFont="1" applyFill="1" applyBorder="1" applyAlignment="1">
      <alignment vertical="center"/>
    </xf>
    <xf numFmtId="0" fontId="2" fillId="0" borderId="0" xfId="192" applyFont="1" applyFill="1" applyAlignment="1">
      <alignment vertical="center"/>
    </xf>
    <xf numFmtId="0" fontId="6" fillId="3" borderId="1" xfId="192" applyFont="1" applyFill="1" applyBorder="1" applyAlignment="1">
      <alignment horizontal="justify" vertical="top" wrapText="1"/>
    </xf>
    <xf numFmtId="168" fontId="6" fillId="9" borderId="2" xfId="195" applyNumberFormat="1" applyFont="1" applyFill="1" applyBorder="1" applyAlignment="1">
      <alignment vertical="center"/>
    </xf>
    <xf numFmtId="0" fontId="6" fillId="0" borderId="4" xfId="192" applyFont="1" applyFill="1" applyBorder="1" applyAlignment="1">
      <alignment horizontal="justify" vertical="top" wrapText="1"/>
    </xf>
    <xf numFmtId="168" fontId="16" fillId="4" borderId="41" xfId="192" applyNumberFormat="1" applyFont="1" applyFill="1" applyBorder="1" applyAlignment="1">
      <alignment horizontal="right"/>
    </xf>
    <xf numFmtId="0" fontId="6" fillId="4" borderId="42" xfId="192" applyFont="1" applyFill="1" applyBorder="1" applyAlignment="1">
      <alignment wrapText="1"/>
    </xf>
    <xf numFmtId="168" fontId="6" fillId="9" borderId="1" xfId="195" applyNumberFormat="1" applyFont="1" applyFill="1" applyBorder="1" applyAlignment="1">
      <alignment vertical="center"/>
    </xf>
    <xf numFmtId="0" fontId="2" fillId="4" borderId="42" xfId="192" applyFont="1" applyFill="1" applyBorder="1" applyAlignment="1">
      <alignment wrapText="1"/>
    </xf>
    <xf numFmtId="0" fontId="6" fillId="3" borderId="12" xfId="192" applyFont="1" applyFill="1" applyBorder="1" applyAlignment="1">
      <alignment horizontal="justify" vertical="top" wrapText="1"/>
    </xf>
    <xf numFmtId="168" fontId="6" fillId="9" borderId="5" xfId="195" applyNumberFormat="1" applyFont="1" applyFill="1" applyBorder="1" applyAlignment="1">
      <alignment vertical="center"/>
    </xf>
    <xf numFmtId="0" fontId="2" fillId="4" borderId="42" xfId="192" applyFont="1" applyFill="1" applyBorder="1" applyAlignment="1">
      <alignment horizontal="left" wrapText="1"/>
    </xf>
    <xf numFmtId="0" fontId="6" fillId="0" borderId="0" xfId="192" applyFont="1" applyFill="1"/>
    <xf numFmtId="0" fontId="6" fillId="0" borderId="11" xfId="192" applyFont="1" applyFill="1" applyBorder="1" applyAlignment="1">
      <alignment horizontal="justify" vertical="top" wrapText="1"/>
    </xf>
    <xf numFmtId="168" fontId="6" fillId="8" borderId="6" xfId="195" applyNumberFormat="1" applyFont="1" applyFill="1" applyBorder="1" applyAlignment="1">
      <alignment vertical="center"/>
    </xf>
    <xf numFmtId="0" fontId="2" fillId="0" borderId="12" xfId="192" applyFont="1" applyFill="1" applyBorder="1" applyAlignment="1">
      <alignment horizontal="justify" vertical="top" wrapText="1"/>
    </xf>
    <xf numFmtId="0" fontId="2" fillId="0" borderId="0" xfId="192" applyFont="1" applyFill="1" applyBorder="1"/>
    <xf numFmtId="168" fontId="15" fillId="8" borderId="7" xfId="195" applyNumberFormat="1" applyFont="1" applyFill="1" applyBorder="1" applyAlignment="1">
      <alignment vertical="center"/>
    </xf>
    <xf numFmtId="0" fontId="6" fillId="3" borderId="1" xfId="192" applyFont="1" applyFill="1" applyBorder="1" applyAlignment="1">
      <alignment horizontal="justify" wrapText="1"/>
    </xf>
    <xf numFmtId="0" fontId="6" fillId="0" borderId="4" xfId="192" applyFont="1" applyFill="1" applyBorder="1" applyAlignment="1">
      <alignment horizontal="justify" wrapText="1"/>
    </xf>
    <xf numFmtId="0" fontId="6" fillId="2" borderId="1" xfId="192" applyFont="1" applyFill="1" applyBorder="1" applyAlignment="1">
      <alignment horizontal="justify" vertical="center" wrapText="1"/>
    </xf>
    <xf numFmtId="168" fontId="3" fillId="0" borderId="2" xfId="195" applyNumberFormat="1" applyFont="1" applyFill="1" applyBorder="1" applyAlignment="1">
      <alignment vertical="center"/>
    </xf>
    <xf numFmtId="0" fontId="6" fillId="2" borderId="0" xfId="192" applyFont="1" applyFill="1" applyAlignment="1">
      <alignment vertical="center"/>
    </xf>
    <xf numFmtId="167" fontId="6" fillId="2" borderId="0" xfId="192" applyNumberFormat="1" applyFont="1" applyFill="1" applyAlignment="1">
      <alignment vertical="center"/>
    </xf>
    <xf numFmtId="0" fontId="6" fillId="2" borderId="10" xfId="192" applyFont="1" applyFill="1" applyBorder="1" applyAlignment="1">
      <alignment horizontal="justify" vertical="top" wrapText="1"/>
    </xf>
    <xf numFmtId="168" fontId="6" fillId="0" borderId="3" xfId="195" applyNumberFormat="1" applyFont="1" applyFill="1" applyBorder="1" applyAlignment="1">
      <alignment vertical="center"/>
    </xf>
    <xf numFmtId="0" fontId="6" fillId="2" borderId="0" xfId="192" applyFont="1" applyFill="1"/>
    <xf numFmtId="0" fontId="2" fillId="2" borderId="11" xfId="192" applyFont="1" applyFill="1" applyBorder="1" applyAlignment="1">
      <alignment horizontal="justify" vertical="top" wrapText="1"/>
    </xf>
    <xf numFmtId="0" fontId="2" fillId="2" borderId="0" xfId="192" applyFont="1" applyFill="1"/>
    <xf numFmtId="0" fontId="2" fillId="4" borderId="42" xfId="192" applyFont="1" applyFill="1" applyBorder="1" applyAlignment="1">
      <alignment horizontal="left" wrapText="1" indent="2"/>
    </xf>
    <xf numFmtId="49" fontId="2" fillId="4" borderId="23" xfId="192" applyNumberFormat="1" applyFont="1" applyFill="1" applyBorder="1" applyAlignment="1">
      <alignment horizontal="center"/>
    </xf>
    <xf numFmtId="0" fontId="2" fillId="2" borderId="12" xfId="192" applyFont="1" applyFill="1" applyBorder="1" applyAlignment="1">
      <alignment horizontal="justify" vertical="top" wrapText="1"/>
    </xf>
    <xf numFmtId="168" fontId="16" fillId="4" borderId="38" xfId="192" applyNumberFormat="1" applyFont="1" applyFill="1" applyBorder="1" applyAlignment="1">
      <alignment horizontal="right"/>
    </xf>
    <xf numFmtId="0" fontId="51" fillId="0" borderId="42" xfId="124" applyNumberFormat="1" applyFont="1" applyAlignment="1" applyProtection="1">
      <alignment wrapText="1"/>
      <protection locked="0"/>
    </xf>
    <xf numFmtId="49" fontId="51" fillId="0" borderId="71" xfId="144" applyNumberFormat="1" applyFont="1" applyBorder="1" applyProtection="1">
      <alignment horizontal="center"/>
      <protection locked="0"/>
    </xf>
    <xf numFmtId="168" fontId="2" fillId="4" borderId="1" xfId="192" applyNumberFormat="1" applyFont="1" applyFill="1" applyBorder="1" applyAlignment="1">
      <alignment horizontal="right"/>
    </xf>
    <xf numFmtId="49" fontId="52" fillId="0" borderId="1" xfId="144" applyNumberFormat="1" applyFont="1" applyBorder="1" applyProtection="1">
      <alignment horizontal="center"/>
      <protection locked="0"/>
    </xf>
    <xf numFmtId="168" fontId="6" fillId="4" borderId="2" xfId="192" applyNumberFormat="1" applyFont="1" applyFill="1" applyBorder="1" applyAlignment="1">
      <alignment horizontal="right"/>
    </xf>
    <xf numFmtId="0" fontId="48" fillId="0" borderId="26" xfId="125" applyNumberFormat="1" applyFont="1" applyAlignment="1" applyProtection="1">
      <alignment horizontal="left" vertical="center" wrapText="1"/>
    </xf>
    <xf numFmtId="0" fontId="15" fillId="2" borderId="0" xfId="192" applyFont="1" applyFill="1"/>
    <xf numFmtId="171" fontId="2" fillId="0" borderId="0" xfId="195" applyNumberFormat="1" applyFont="1" applyFill="1"/>
    <xf numFmtId="0" fontId="13" fillId="0" borderId="0" xfId="192" applyFont="1" applyFill="1" applyAlignment="1">
      <alignment horizontal="justify" wrapText="1"/>
    </xf>
    <xf numFmtId="0" fontId="2" fillId="0" borderId="0" xfId="192" applyFont="1" applyFill="1" applyAlignment="1">
      <alignment horizontal="right"/>
    </xf>
    <xf numFmtId="0" fontId="2" fillId="0" borderId="0" xfId="192" applyFont="1" applyFill="1" applyAlignment="1"/>
    <xf numFmtId="0" fontId="13" fillId="0" borderId="0" xfId="192" applyFont="1" applyFill="1"/>
    <xf numFmtId="0" fontId="13" fillId="0" borderId="0" xfId="192" applyFill="1"/>
    <xf numFmtId="0" fontId="2" fillId="0" borderId="0" xfId="192" applyFont="1" applyFill="1" applyAlignment="1">
      <alignment horizontal="center"/>
    </xf>
    <xf numFmtId="0" fontId="18" fillId="0" borderId="1" xfId="192" applyFont="1" applyFill="1" applyBorder="1" applyAlignment="1">
      <alignment horizontal="center"/>
    </xf>
    <xf numFmtId="0" fontId="2" fillId="0" borderId="1" xfId="192" applyFont="1" applyFill="1" applyBorder="1" applyAlignment="1">
      <alignment horizontal="center"/>
    </xf>
    <xf numFmtId="0" fontId="19" fillId="0" borderId="1" xfId="192" applyFont="1" applyFill="1" applyBorder="1" applyAlignment="1">
      <alignment horizontal="justify"/>
    </xf>
    <xf numFmtId="49" fontId="18" fillId="0" borderId="1" xfId="192" applyNumberFormat="1" applyFont="1" applyFill="1" applyBorder="1" applyAlignment="1">
      <alignment horizontal="center"/>
    </xf>
    <xf numFmtId="166" fontId="6" fillId="0" borderId="1" xfId="196" applyNumberFormat="1" applyFont="1" applyFill="1" applyBorder="1"/>
    <xf numFmtId="0" fontId="18" fillId="0" borderId="1" xfId="192" applyFont="1" applyFill="1" applyBorder="1" applyAlignment="1">
      <alignment horizontal="justify"/>
    </xf>
    <xf numFmtId="166" fontId="2" fillId="0" borderId="1" xfId="196" applyNumberFormat="1" applyFont="1" applyFill="1" applyBorder="1"/>
    <xf numFmtId="0" fontId="18" fillId="0" borderId="1" xfId="192" applyFont="1" applyFill="1" applyBorder="1" applyAlignment="1">
      <alignment horizontal="justify" wrapText="1"/>
    </xf>
    <xf numFmtId="0" fontId="20" fillId="0" borderId="1" xfId="192" applyFont="1" applyFill="1" applyBorder="1" applyAlignment="1">
      <alignment horizontal="justify"/>
    </xf>
    <xf numFmtId="49" fontId="18" fillId="0" borderId="1" xfId="192" quotePrefix="1" applyNumberFormat="1" applyFont="1" applyFill="1" applyBorder="1" applyAlignment="1">
      <alignment horizontal="center"/>
    </xf>
    <xf numFmtId="0" fontId="20" fillId="0" borderId="10" xfId="192" applyFont="1" applyFill="1" applyBorder="1" applyAlignment="1">
      <alignment horizontal="justify"/>
    </xf>
    <xf numFmtId="0" fontId="21" fillId="0" borderId="1" xfId="192" applyFont="1" applyFill="1" applyBorder="1" applyAlignment="1">
      <alignment horizontal="justify"/>
    </xf>
    <xf numFmtId="166" fontId="21" fillId="0" borderId="1" xfId="196" applyNumberFormat="1" applyFont="1" applyFill="1" applyBorder="1"/>
    <xf numFmtId="49" fontId="19" fillId="0" borderId="1" xfId="192" applyNumberFormat="1" applyFont="1" applyFill="1" applyBorder="1" applyAlignment="1">
      <alignment horizontal="center"/>
    </xf>
    <xf numFmtId="49" fontId="19" fillId="0" borderId="1" xfId="192" quotePrefix="1" applyNumberFormat="1" applyFont="1" applyFill="1" applyBorder="1" applyAlignment="1">
      <alignment horizontal="center"/>
    </xf>
    <xf numFmtId="0" fontId="20" fillId="0" borderId="1" xfId="192" applyFont="1" applyFill="1" applyBorder="1" applyAlignment="1">
      <alignment horizontal="justify" wrapText="1"/>
    </xf>
    <xf numFmtId="166" fontId="18" fillId="0" borderId="1" xfId="196" applyNumberFormat="1" applyFont="1" applyFill="1" applyBorder="1"/>
    <xf numFmtId="0" fontId="21" fillId="0" borderId="1" xfId="192" applyFont="1" applyFill="1" applyBorder="1" applyAlignment="1"/>
    <xf numFmtId="0" fontId="21" fillId="0" borderId="1" xfId="192" applyFont="1" applyFill="1" applyBorder="1" applyAlignment="1">
      <alignment horizontal="center"/>
    </xf>
    <xf numFmtId="0" fontId="13" fillId="0" borderId="0" xfId="192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4" borderId="38" xfId="192" applyNumberFormat="1" applyFont="1" applyFill="1" applyBorder="1" applyAlignment="1">
      <alignment horizontal="center"/>
    </xf>
    <xf numFmtId="0" fontId="14" fillId="4" borderId="39" xfId="192" applyFont="1" applyFill="1" applyBorder="1" applyAlignment="1">
      <alignment wrapText="1"/>
    </xf>
    <xf numFmtId="49" fontId="15" fillId="3" borderId="6" xfId="192" applyNumberFormat="1" applyFont="1" applyFill="1" applyBorder="1" applyAlignment="1">
      <alignment horizontal="center" vertical="center" shrinkToFit="1"/>
    </xf>
    <xf numFmtId="0" fontId="15" fillId="3" borderId="11" xfId="192" applyFont="1" applyFill="1" applyBorder="1" applyAlignment="1">
      <alignment horizontal="justify" vertical="top" wrapText="1"/>
    </xf>
    <xf numFmtId="49" fontId="14" fillId="4" borderId="1" xfId="192" applyNumberFormat="1" applyFont="1" applyFill="1" applyBorder="1" applyAlignment="1">
      <alignment horizontal="center"/>
    </xf>
    <xf numFmtId="0" fontId="14" fillId="4" borderId="1" xfId="192" applyFont="1" applyFill="1" applyBorder="1" applyAlignment="1">
      <alignment wrapText="1"/>
    </xf>
    <xf numFmtId="0" fontId="15" fillId="4" borderId="1" xfId="192" applyFont="1" applyFill="1" applyBorder="1" applyAlignment="1">
      <alignment wrapText="1"/>
    </xf>
    <xf numFmtId="49" fontId="15" fillId="0" borderId="1" xfId="192" applyNumberFormat="1" applyFont="1" applyBorder="1" applyAlignment="1">
      <alignment horizontal="center" wrapText="1"/>
    </xf>
    <xf numFmtId="49" fontId="15" fillId="0" borderId="15" xfId="192" applyNumberFormat="1" applyFont="1" applyBorder="1" applyAlignment="1">
      <alignment horizontal="center" vertical="top"/>
    </xf>
    <xf numFmtId="49" fontId="15" fillId="0" borderId="1" xfId="192" applyNumberFormat="1" applyFont="1" applyFill="1" applyBorder="1" applyAlignment="1">
      <alignment horizontal="center" vertical="center" shrinkToFit="1"/>
    </xf>
    <xf numFmtId="0" fontId="15" fillId="0" borderId="1" xfId="192" applyFont="1" applyFill="1" applyBorder="1" applyAlignment="1">
      <alignment horizontal="justify" vertical="top" wrapText="1"/>
    </xf>
    <xf numFmtId="49" fontId="14" fillId="0" borderId="1" xfId="192" applyNumberFormat="1" applyFont="1" applyFill="1" applyBorder="1" applyAlignment="1">
      <alignment horizontal="center" vertical="center" shrinkToFit="1"/>
    </xf>
    <xf numFmtId="0" fontId="14" fillId="0" borderId="1" xfId="192" applyFont="1" applyFill="1" applyBorder="1" applyAlignment="1">
      <alignment horizontal="justify" vertical="top" wrapText="1"/>
    </xf>
    <xf numFmtId="49" fontId="15" fillId="9" borderId="41" xfId="192" applyNumberFormat="1" applyFont="1" applyFill="1" applyBorder="1" applyAlignment="1">
      <alignment horizontal="center"/>
    </xf>
    <xf numFmtId="0" fontId="15" fillId="9" borderId="42" xfId="192" applyFont="1" applyFill="1" applyBorder="1" applyAlignment="1">
      <alignment wrapText="1"/>
    </xf>
    <xf numFmtId="49" fontId="15" fillId="9" borderId="1" xfId="192" applyNumberFormat="1" applyFont="1" applyFill="1" applyBorder="1" applyAlignment="1">
      <alignment horizontal="center" vertical="top"/>
    </xf>
    <xf numFmtId="0" fontId="15" fillId="9" borderId="1" xfId="192" applyFont="1" applyFill="1" applyBorder="1" applyAlignment="1">
      <alignment horizontal="justify" vertical="center" wrapText="1"/>
    </xf>
    <xf numFmtId="0" fontId="15" fillId="9" borderId="2" xfId="192" applyNumberFormat="1" applyFont="1" applyFill="1" applyBorder="1" applyAlignment="1">
      <alignment vertical="center"/>
    </xf>
    <xf numFmtId="49" fontId="15" fillId="0" borderId="16" xfId="192" applyNumberFormat="1" applyFont="1" applyFill="1" applyBorder="1" applyAlignment="1">
      <alignment horizontal="center" vertical="center" shrinkToFit="1"/>
    </xf>
    <xf numFmtId="0" fontId="15" fillId="0" borderId="14" xfId="192" applyFont="1" applyFill="1" applyBorder="1" applyAlignment="1">
      <alignment horizontal="justify" vertical="top" wrapText="1"/>
    </xf>
    <xf numFmtId="0" fontId="16" fillId="0" borderId="14" xfId="192" applyNumberFormat="1" applyFont="1" applyFill="1" applyBorder="1" applyAlignment="1">
      <alignment horizontal="justify" vertical="top" wrapText="1"/>
    </xf>
    <xf numFmtId="0" fontId="2" fillId="0" borderId="9" xfId="192" applyFont="1" applyFill="1" applyBorder="1" applyAlignment="1">
      <alignment horizontal="justify" vertical="top" wrapText="1"/>
    </xf>
    <xf numFmtId="49" fontId="14" fillId="0" borderId="8" xfId="192" applyNumberFormat="1" applyFont="1" applyFill="1" applyBorder="1" applyAlignment="1">
      <alignment horizontal="center" vertical="center" shrinkToFit="1"/>
    </xf>
    <xf numFmtId="168" fontId="16" fillId="4" borderId="1" xfId="192" applyNumberFormat="1" applyFont="1" applyFill="1" applyBorder="1" applyAlignment="1">
      <alignment horizontal="right"/>
    </xf>
    <xf numFmtId="49" fontId="14" fillId="0" borderId="16" xfId="192" applyNumberFormat="1" applyFont="1" applyFill="1" applyBorder="1" applyAlignment="1">
      <alignment horizontal="center" vertical="center" shrinkToFit="1"/>
    </xf>
    <xf numFmtId="0" fontId="15" fillId="10" borderId="14" xfId="192" applyFont="1" applyFill="1" applyBorder="1" applyAlignment="1">
      <alignment horizontal="justify" vertical="top" wrapText="1"/>
    </xf>
    <xf numFmtId="49" fontId="15" fillId="10" borderId="16" xfId="192" applyNumberFormat="1" applyFont="1" applyFill="1" applyBorder="1" applyAlignment="1">
      <alignment horizontal="center" vertical="center" shrinkToFit="1"/>
    </xf>
    <xf numFmtId="168" fontId="22" fillId="10" borderId="1" xfId="192" applyNumberFormat="1" applyFont="1" applyFill="1" applyBorder="1" applyAlignment="1">
      <alignment horizontal="right"/>
    </xf>
    <xf numFmtId="0" fontId="6" fillId="11" borderId="1" xfId="192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center" wrapText="1" indent="15"/>
    </xf>
    <xf numFmtId="0" fontId="2" fillId="0" borderId="0" xfId="0" applyFont="1" applyAlignment="1">
      <alignment horizontal="left" vertical="center" wrapText="1" indent="1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vertical="center" wrapText="1"/>
    </xf>
    <xf numFmtId="0" fontId="13" fillId="0" borderId="0" xfId="192" applyFont="1" applyFill="1" applyAlignment="1">
      <alignment horizontal="center"/>
    </xf>
    <xf numFmtId="167" fontId="13" fillId="0" borderId="0" xfId="192" applyNumberFormat="1" applyFont="1" applyFill="1" applyAlignment="1">
      <alignment horizontal="center"/>
    </xf>
    <xf numFmtId="0" fontId="18" fillId="0" borderId="10" xfId="192" applyFont="1" applyFill="1" applyBorder="1" applyAlignment="1">
      <alignment horizontal="justify"/>
    </xf>
    <xf numFmtId="49" fontId="21" fillId="0" borderId="1" xfId="192" applyNumberFormat="1" applyFont="1" applyFill="1" applyBorder="1" applyAlignment="1">
      <alignment horizontal="center"/>
    </xf>
    <xf numFmtId="49" fontId="21" fillId="0" borderId="1" xfId="192" quotePrefix="1" applyNumberFormat="1" applyFont="1" applyFill="1" applyBorder="1" applyAlignment="1">
      <alignment horizontal="center"/>
    </xf>
    <xf numFmtId="49" fontId="21" fillId="0" borderId="18" xfId="192" applyNumberFormat="1" applyFont="1" applyFill="1" applyBorder="1" applyAlignment="1">
      <alignment horizontal="center"/>
    </xf>
    <xf numFmtId="49" fontId="20" fillId="0" borderId="1" xfId="192" applyNumberFormat="1" applyFont="1" applyFill="1" applyBorder="1" applyAlignment="1">
      <alignment horizontal="center"/>
    </xf>
    <xf numFmtId="49" fontId="2" fillId="0" borderId="1" xfId="192" applyNumberFormat="1" applyFont="1" applyFill="1" applyBorder="1" applyAlignment="1">
      <alignment vertical="center" wrapText="1"/>
    </xf>
    <xf numFmtId="49" fontId="2" fillId="0" borderId="14" xfId="192" applyNumberFormat="1" applyFont="1" applyFill="1" applyBorder="1" applyAlignment="1">
      <alignment vertical="center" wrapText="1"/>
    </xf>
    <xf numFmtId="49" fontId="18" fillId="0" borderId="13" xfId="192" applyNumberFormat="1" applyFont="1" applyFill="1" applyBorder="1" applyAlignment="1">
      <alignment horizontal="center"/>
    </xf>
    <xf numFmtId="49" fontId="19" fillId="0" borderId="13" xfId="192" applyNumberFormat="1" applyFont="1" applyFill="1" applyBorder="1" applyAlignment="1">
      <alignment horizontal="center"/>
    </xf>
    <xf numFmtId="0" fontId="21" fillId="0" borderId="10" xfId="192" applyFont="1" applyFill="1" applyBorder="1" applyAlignment="1">
      <alignment horizontal="justify"/>
    </xf>
    <xf numFmtId="49" fontId="18" fillId="0" borderId="10" xfId="192" applyNumberFormat="1" applyFont="1" applyFill="1" applyBorder="1" applyAlignment="1">
      <alignment horizontal="center"/>
    </xf>
    <xf numFmtId="49" fontId="18" fillId="0" borderId="2" xfId="192" applyNumberFormat="1" applyFont="1" applyFill="1" applyBorder="1" applyAlignment="1">
      <alignment horizontal="center"/>
    </xf>
    <xf numFmtId="49" fontId="19" fillId="0" borderId="10" xfId="192" applyNumberFormat="1" applyFont="1" applyFill="1" applyBorder="1" applyAlignment="1">
      <alignment horizontal="center"/>
    </xf>
    <xf numFmtId="49" fontId="19" fillId="0" borderId="2" xfId="192" applyNumberFormat="1" applyFont="1" applyFill="1" applyBorder="1" applyAlignment="1">
      <alignment horizontal="center"/>
    </xf>
    <xf numFmtId="49" fontId="21" fillId="0" borderId="13" xfId="192" applyNumberFormat="1" applyFont="1" applyFill="1" applyBorder="1" applyAlignment="1">
      <alignment horizontal="center"/>
    </xf>
    <xf numFmtId="0" fontId="20" fillId="0" borderId="13" xfId="192" applyFont="1" applyFill="1" applyBorder="1" applyAlignment="1">
      <alignment horizontal="center"/>
    </xf>
    <xf numFmtId="0" fontId="21" fillId="0" borderId="13" xfId="192" applyFont="1" applyFill="1" applyBorder="1" applyAlignment="1">
      <alignment horizontal="center"/>
    </xf>
    <xf numFmtId="49" fontId="21" fillId="0" borderId="15" xfId="192" applyNumberFormat="1" applyFont="1" applyFill="1" applyBorder="1" applyAlignment="1">
      <alignment horizontal="center"/>
    </xf>
    <xf numFmtId="49" fontId="18" fillId="0" borderId="15" xfId="192" applyNumberFormat="1" applyFont="1" applyFill="1" applyBorder="1" applyAlignment="1">
      <alignment horizontal="center"/>
    </xf>
    <xf numFmtId="49" fontId="19" fillId="0" borderId="15" xfId="192" applyNumberFormat="1" applyFont="1" applyFill="1" applyBorder="1" applyAlignment="1">
      <alignment horizontal="center"/>
    </xf>
    <xf numFmtId="49" fontId="21" fillId="0" borderId="2" xfId="192" applyNumberFormat="1" applyFont="1" applyFill="1" applyBorder="1" applyAlignment="1">
      <alignment horizontal="center"/>
    </xf>
    <xf numFmtId="49" fontId="18" fillId="0" borderId="20" xfId="192" applyNumberFormat="1" applyFont="1" applyFill="1" applyBorder="1" applyAlignment="1">
      <alignment horizontal="center"/>
    </xf>
    <xf numFmtId="49" fontId="19" fillId="0" borderId="20" xfId="192" applyNumberFormat="1" applyFont="1" applyFill="1" applyBorder="1" applyAlignment="1">
      <alignment horizontal="center"/>
    </xf>
    <xf numFmtId="0" fontId="13" fillId="5" borderId="0" xfId="192" applyFont="1" applyFill="1"/>
    <xf numFmtId="0" fontId="13" fillId="8" borderId="0" xfId="192" applyFont="1" applyFill="1"/>
    <xf numFmtId="0" fontId="21" fillId="0" borderId="10" xfId="192" applyFont="1" applyFill="1" applyBorder="1" applyAlignment="1">
      <alignment horizontal="center"/>
    </xf>
    <xf numFmtId="49" fontId="21" fillId="0" borderId="10" xfId="192" applyNumberFormat="1" applyFont="1" applyFill="1" applyBorder="1" applyAlignment="1">
      <alignment horizontal="center"/>
    </xf>
    <xf numFmtId="49" fontId="21" fillId="0" borderId="20" xfId="192" applyNumberFormat="1" applyFont="1" applyFill="1" applyBorder="1" applyAlignment="1">
      <alignment horizontal="center"/>
    </xf>
    <xf numFmtId="0" fontId="21" fillId="0" borderId="19" xfId="192" quotePrefix="1" applyFont="1" applyFill="1" applyBorder="1" applyAlignment="1">
      <alignment horizontal="center"/>
    </xf>
    <xf numFmtId="49" fontId="18" fillId="8" borderId="1" xfId="192" applyNumberFormat="1" applyFont="1" applyFill="1" applyBorder="1" applyAlignment="1">
      <alignment horizontal="center"/>
    </xf>
    <xf numFmtId="0" fontId="26" fillId="0" borderId="0" xfId="192" applyFont="1" applyFill="1"/>
    <xf numFmtId="0" fontId="13" fillId="0" borderId="0" xfId="192" applyFont="1" applyFill="1" applyAlignment="1">
      <alignment horizontal="center" vertical="center" wrapText="1"/>
    </xf>
    <xf numFmtId="0" fontId="18" fillId="0" borderId="1" xfId="192" applyFont="1" applyFill="1" applyBorder="1" applyAlignment="1">
      <alignment horizontal="center" vertical="center" wrapText="1"/>
    </xf>
    <xf numFmtId="0" fontId="13" fillId="0" borderId="0" xfId="192" applyFont="1" applyFill="1" applyBorder="1" applyAlignment="1">
      <alignment horizontal="center"/>
    </xf>
    <xf numFmtId="0" fontId="13" fillId="0" borderId="0" xfId="192" applyFont="1" applyFill="1" applyBorder="1" applyAlignment="1">
      <alignment horizontal="justify" wrapText="1"/>
    </xf>
    <xf numFmtId="0" fontId="26" fillId="0" borderId="0" xfId="192" applyFont="1" applyFill="1" applyAlignment="1">
      <alignment horizontal="justify" wrapText="1"/>
    </xf>
    <xf numFmtId="0" fontId="18" fillId="0" borderId="1" xfId="0" applyFont="1" applyFill="1" applyBorder="1" applyAlignment="1">
      <alignment horizontal="justify" shrinkToFit="1"/>
    </xf>
    <xf numFmtId="0" fontId="18" fillId="0" borderId="1" xfId="0" applyFont="1" applyFill="1" applyBorder="1" applyAlignment="1">
      <alignment horizontal="center" shrinkToFit="1"/>
    </xf>
    <xf numFmtId="166" fontId="18" fillId="8" borderId="2" xfId="197" applyNumberFormat="1" applyFont="1" applyFill="1" applyBorder="1"/>
    <xf numFmtId="49" fontId="27" fillId="8" borderId="1" xfId="192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shrinkToFit="1"/>
    </xf>
    <xf numFmtId="166" fontId="27" fillId="8" borderId="2" xfId="197" applyNumberFormat="1" applyFont="1" applyFill="1" applyBorder="1"/>
    <xf numFmtId="49" fontId="2" fillId="4" borderId="23" xfId="192" applyNumberFormat="1" applyFont="1" applyFill="1" applyBorder="1" applyAlignment="1">
      <alignment horizontal="center" vertical="center"/>
    </xf>
    <xf numFmtId="49" fontId="15" fillId="0" borderId="1" xfId="192" applyNumberFormat="1" applyFont="1" applyBorder="1" applyAlignment="1">
      <alignment horizontal="center" vertical="center"/>
    </xf>
    <xf numFmtId="0" fontId="14" fillId="8" borderId="42" xfId="192" applyFont="1" applyFill="1" applyBorder="1" applyAlignment="1">
      <alignment horizontal="left" wrapText="1" indent="2"/>
    </xf>
    <xf numFmtId="0" fontId="51" fillId="8" borderId="26" xfId="121" applyNumberFormat="1" applyFont="1" applyFill="1" applyBorder="1" applyAlignment="1" applyProtection="1">
      <alignment horizontal="left" vertical="center" wrapText="1"/>
    </xf>
    <xf numFmtId="49" fontId="2" fillId="8" borderId="23" xfId="192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wrapText="1"/>
    </xf>
    <xf numFmtId="49" fontId="19" fillId="8" borderId="1" xfId="192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66" fontId="19" fillId="8" borderId="2" xfId="197" applyNumberFormat="1" applyFont="1" applyFill="1" applyBorder="1"/>
    <xf numFmtId="0" fontId="25" fillId="0" borderId="1" xfId="0" applyFont="1" applyFill="1" applyBorder="1" applyAlignment="1">
      <alignment horizontal="justify" shrinkToFit="1"/>
    </xf>
    <xf numFmtId="49" fontId="25" fillId="8" borderId="1" xfId="192" applyNumberFormat="1" applyFont="1" applyFill="1" applyBorder="1" applyAlignment="1">
      <alignment horizontal="center"/>
    </xf>
    <xf numFmtId="49" fontId="28" fillId="8" borderId="1" xfId="192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shrinkToFit="1"/>
    </xf>
    <xf numFmtId="166" fontId="28" fillId="8" borderId="2" xfId="197" applyNumberFormat="1" applyFont="1" applyFill="1" applyBorder="1"/>
    <xf numFmtId="49" fontId="18" fillId="8" borderId="10" xfId="192" applyNumberFormat="1" applyFont="1" applyFill="1" applyBorder="1" applyAlignment="1">
      <alignment horizontal="center"/>
    </xf>
    <xf numFmtId="49" fontId="18" fillId="8" borderId="0" xfId="192" applyNumberFormat="1" applyFont="1" applyFill="1" applyBorder="1" applyAlignment="1">
      <alignment horizontal="center"/>
    </xf>
    <xf numFmtId="49" fontId="2" fillId="8" borderId="1" xfId="192" applyNumberFormat="1" applyFont="1" applyFill="1" applyBorder="1" applyAlignment="1">
      <alignment vertical="center" wrapText="1"/>
    </xf>
    <xf numFmtId="0" fontId="24" fillId="0" borderId="0" xfId="192" applyFont="1" applyFill="1" applyBorder="1" applyAlignment="1">
      <alignment horizontal="left" vertical="center"/>
    </xf>
    <xf numFmtId="0" fontId="24" fillId="0" borderId="0" xfId="192" applyFont="1" applyFill="1" applyBorder="1" applyAlignment="1">
      <alignment horizontal="center" vertical="center"/>
    </xf>
    <xf numFmtId="0" fontId="24" fillId="0" borderId="0" xfId="192" applyFont="1" applyFill="1" applyAlignment="1">
      <alignment vertical="center"/>
    </xf>
    <xf numFmtId="0" fontId="24" fillId="0" borderId="0" xfId="192" applyFont="1" applyFill="1"/>
    <xf numFmtId="0" fontId="5" fillId="0" borderId="0" xfId="192" applyFont="1" applyFill="1" applyBorder="1" applyAlignment="1">
      <alignment horizontal="center" vertical="center"/>
    </xf>
    <xf numFmtId="0" fontId="24" fillId="0" borderId="1" xfId="192" applyFont="1" applyFill="1" applyBorder="1" applyAlignment="1">
      <alignment horizontal="center" vertical="top" wrapText="1"/>
    </xf>
    <xf numFmtId="0" fontId="24" fillId="0" borderId="0" xfId="192" applyFont="1" applyFill="1" applyBorder="1"/>
    <xf numFmtId="49" fontId="29" fillId="0" borderId="1" xfId="192" applyNumberFormat="1" applyFont="1" applyFill="1" applyBorder="1" applyAlignment="1">
      <alignment horizontal="center" vertical="center"/>
    </xf>
    <xf numFmtId="49" fontId="24" fillId="0" borderId="0" xfId="192" applyNumberFormat="1" applyFont="1" applyFill="1"/>
    <xf numFmtId="49" fontId="30" fillId="0" borderId="9" xfId="192" applyNumberFormat="1" applyFont="1" applyFill="1" applyBorder="1" applyAlignment="1">
      <alignment wrapText="1"/>
    </xf>
    <xf numFmtId="49" fontId="31" fillId="0" borderId="9" xfId="192" applyNumberFormat="1" applyFont="1" applyFill="1" applyBorder="1" applyAlignment="1">
      <alignment horizontal="left"/>
    </xf>
    <xf numFmtId="165" fontId="32" fillId="0" borderId="9" xfId="192" applyNumberFormat="1" applyFont="1" applyFill="1" applyBorder="1"/>
    <xf numFmtId="165" fontId="32" fillId="0" borderId="9" xfId="192" applyNumberFormat="1" applyFont="1" applyFill="1" applyBorder="1" applyAlignment="1">
      <alignment horizontal="center"/>
    </xf>
    <xf numFmtId="0" fontId="53" fillId="0" borderId="0" xfId="192" applyFont="1" applyFill="1"/>
    <xf numFmtId="49" fontId="5" fillId="0" borderId="1" xfId="192" applyNumberFormat="1" applyFont="1" applyFill="1" applyBorder="1" applyAlignment="1">
      <alignment horizontal="left" vertical="center"/>
    </xf>
    <xf numFmtId="49" fontId="5" fillId="0" borderId="1" xfId="192" applyNumberFormat="1" applyFont="1" applyFill="1" applyBorder="1" applyAlignment="1">
      <alignment horizontal="center" vertical="center"/>
    </xf>
    <xf numFmtId="165" fontId="5" fillId="0" borderId="1" xfId="192" applyNumberFormat="1" applyFont="1" applyFill="1" applyBorder="1" applyAlignment="1">
      <alignment horizontal="center" vertical="center"/>
    </xf>
    <xf numFmtId="49" fontId="30" fillId="0" borderId="0" xfId="192" applyNumberFormat="1" applyFont="1" applyFill="1" applyBorder="1" applyAlignment="1">
      <alignment wrapText="1"/>
    </xf>
    <xf numFmtId="49" fontId="31" fillId="0" borderId="0" xfId="192" applyNumberFormat="1" applyFont="1" applyFill="1" applyBorder="1" applyAlignment="1">
      <alignment horizontal="left"/>
    </xf>
    <xf numFmtId="165" fontId="32" fillId="0" borderId="0" xfId="192" applyNumberFormat="1" applyFont="1" applyFill="1" applyBorder="1"/>
    <xf numFmtId="165" fontId="32" fillId="0" borderId="0" xfId="192" applyNumberFormat="1" applyFont="1" applyFill="1" applyBorder="1" applyAlignment="1">
      <alignment horizontal="center"/>
    </xf>
    <xf numFmtId="49" fontId="31" fillId="0" borderId="0" xfId="192" applyNumberFormat="1" applyFont="1" applyFill="1" applyBorder="1" applyAlignment="1">
      <alignment wrapText="1"/>
    </xf>
    <xf numFmtId="165" fontId="24" fillId="0" borderId="0" xfId="192" applyNumberFormat="1" applyFont="1" applyFill="1" applyBorder="1"/>
    <xf numFmtId="49" fontId="5" fillId="0" borderId="0" xfId="192" applyNumberFormat="1" applyFont="1" applyFill="1" applyBorder="1" applyAlignment="1">
      <alignment horizontal="left" vertical="center"/>
    </xf>
    <xf numFmtId="49" fontId="5" fillId="0" borderId="0" xfId="192" applyNumberFormat="1" applyFont="1" applyFill="1" applyBorder="1" applyAlignment="1">
      <alignment horizontal="center" vertical="center"/>
    </xf>
    <xf numFmtId="165" fontId="5" fillId="0" borderId="0" xfId="192" applyNumberFormat="1" applyFont="1" applyFill="1" applyBorder="1" applyAlignment="1">
      <alignment horizontal="center" vertical="center"/>
    </xf>
    <xf numFmtId="0" fontId="54" fillId="0" borderId="0" xfId="192" applyFont="1" applyFill="1"/>
    <xf numFmtId="0" fontId="24" fillId="0" borderId="1" xfId="192" applyFont="1" applyFill="1" applyBorder="1" applyAlignment="1">
      <alignment horizontal="center" vertical="top" wrapText="1" shrinkToFit="1"/>
    </xf>
    <xf numFmtId="49" fontId="2" fillId="0" borderId="0" xfId="192" applyNumberFormat="1" applyFont="1" applyBorder="1" applyAlignment="1">
      <alignment horizontal="left" wrapText="1"/>
    </xf>
    <xf numFmtId="49" fontId="2" fillId="0" borderId="0" xfId="192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ill="1"/>
    <xf numFmtId="0" fontId="18" fillId="0" borderId="0" xfId="0" applyFont="1" applyAlignment="1"/>
    <xf numFmtId="0" fontId="34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justify" shrinkToFit="1"/>
    </xf>
    <xf numFmtId="49" fontId="19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66" fontId="19" fillId="0" borderId="1" xfId="0" applyNumberFormat="1" applyFont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66" fontId="18" fillId="0" borderId="1" xfId="0" applyNumberFormat="1" applyFont="1" applyBorder="1" applyAlignment="1">
      <alignment horizontal="center" shrinkToFit="1"/>
    </xf>
    <xf numFmtId="49" fontId="28" fillId="0" borderId="1" xfId="192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horizontal="center" shrinkToFit="1"/>
    </xf>
    <xf numFmtId="49" fontId="21" fillId="8" borderId="1" xfId="192" applyNumberFormat="1" applyFont="1" applyFill="1" applyBorder="1" applyAlignment="1">
      <alignment horizontal="center"/>
    </xf>
    <xf numFmtId="166" fontId="21" fillId="8" borderId="2" xfId="197" applyNumberFormat="1" applyFont="1" applyFill="1" applyBorder="1"/>
    <xf numFmtId="0" fontId="20" fillId="0" borderId="1" xfId="0" applyFont="1" applyFill="1" applyBorder="1" applyAlignment="1">
      <alignment horizontal="center" shrinkToFit="1"/>
    </xf>
    <xf numFmtId="49" fontId="20" fillId="8" borderId="1" xfId="192" applyNumberFormat="1" applyFont="1" applyFill="1" applyBorder="1" applyAlignment="1">
      <alignment horizontal="center"/>
    </xf>
    <xf numFmtId="166" fontId="20" fillId="8" borderId="2" xfId="197" applyNumberFormat="1" applyFont="1" applyFill="1" applyBorder="1"/>
    <xf numFmtId="166" fontId="25" fillId="8" borderId="2" xfId="197" applyNumberFormat="1" applyFont="1" applyFill="1" applyBorder="1"/>
    <xf numFmtId="166" fontId="18" fillId="0" borderId="1" xfId="0" applyNumberFormat="1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justify" shrinkToFit="1"/>
    </xf>
    <xf numFmtId="0" fontId="19" fillId="0" borderId="1" xfId="0" applyFont="1" applyFill="1" applyBorder="1" applyAlignment="1">
      <alignment shrinkToFit="1"/>
    </xf>
    <xf numFmtId="166" fontId="19" fillId="0" borderId="1" xfId="198" applyNumberFormat="1" applyFont="1" applyFill="1" applyBorder="1" applyAlignment="1" applyProtection="1">
      <alignment horizontal="center" vertical="center" shrinkToFit="1"/>
    </xf>
    <xf numFmtId="0" fontId="21" fillId="8" borderId="1" xfId="0" applyFont="1" applyFill="1" applyBorder="1" applyAlignment="1">
      <alignment horizontal="center" shrinkToFit="1"/>
    </xf>
    <xf numFmtId="168" fontId="2" fillId="0" borderId="72" xfId="195" applyNumberFormat="1" applyFont="1" applyFill="1" applyBorder="1" applyAlignment="1">
      <alignment vertical="center"/>
    </xf>
    <xf numFmtId="49" fontId="27" fillId="8" borderId="10" xfId="192" applyNumberFormat="1" applyFont="1" applyFill="1" applyBorder="1" applyAlignment="1">
      <alignment horizontal="center"/>
    </xf>
    <xf numFmtId="49" fontId="25" fillId="8" borderId="10" xfId="192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shrinkToFit="1"/>
    </xf>
    <xf numFmtId="0" fontId="21" fillId="0" borderId="10" xfId="0" applyFont="1" applyFill="1" applyBorder="1" applyAlignment="1">
      <alignment horizontal="justify" shrinkToFit="1"/>
    </xf>
    <xf numFmtId="0" fontId="21" fillId="0" borderId="1" xfId="192" applyFont="1" applyFill="1" applyBorder="1" applyAlignment="1">
      <alignment horizontal="justify" wrapText="1"/>
    </xf>
    <xf numFmtId="49" fontId="21" fillId="8" borderId="13" xfId="192" applyNumberFormat="1" applyFont="1" applyFill="1" applyBorder="1" applyAlignment="1">
      <alignment horizontal="center"/>
    </xf>
    <xf numFmtId="49" fontId="21" fillId="8" borderId="20" xfId="19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shrinkToFit="1"/>
    </xf>
    <xf numFmtId="49" fontId="20" fillId="8" borderId="13" xfId="192" applyNumberFormat="1" applyFont="1" applyFill="1" applyBorder="1" applyAlignment="1">
      <alignment horizontal="center"/>
    </xf>
    <xf numFmtId="49" fontId="20" fillId="8" borderId="20" xfId="19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shrinkToFit="1"/>
    </xf>
    <xf numFmtId="49" fontId="27" fillId="8" borderId="13" xfId="192" applyNumberFormat="1" applyFont="1" applyFill="1" applyBorder="1" applyAlignment="1">
      <alignment horizontal="center"/>
    </xf>
    <xf numFmtId="49" fontId="27" fillId="8" borderId="20" xfId="192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5" fillId="0" borderId="0" xfId="192" applyFont="1" applyBorder="1" applyAlignment="1">
      <alignment horizontal="center"/>
    </xf>
    <xf numFmtId="0" fontId="2" fillId="0" borderId="1" xfId="195" applyNumberFormat="1" applyFont="1" applyFill="1" applyBorder="1" applyAlignment="1">
      <alignment horizontal="center" vertical="center" wrapText="1"/>
    </xf>
    <xf numFmtId="0" fontId="18" fillId="0" borderId="10" xfId="192" applyFont="1" applyFill="1" applyBorder="1" applyAlignment="1">
      <alignment horizontal="center"/>
    </xf>
    <xf numFmtId="0" fontId="2" fillId="0" borderId="10" xfId="192" applyFont="1" applyFill="1" applyBorder="1" applyAlignment="1">
      <alignment horizontal="center"/>
    </xf>
    <xf numFmtId="0" fontId="13" fillId="0" borderId="1" xfId="192" applyFill="1" applyBorder="1" applyAlignment="1">
      <alignment horizontal="center" vertical="center"/>
    </xf>
    <xf numFmtId="0" fontId="13" fillId="0" borderId="1" xfId="192" applyFont="1" applyFill="1" applyBorder="1" applyAlignment="1">
      <alignment horizontal="center" vertical="center" wrapText="1"/>
    </xf>
    <xf numFmtId="0" fontId="19" fillId="0" borderId="0" xfId="192" applyFont="1" applyFill="1" applyBorder="1" applyAlignment="1"/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0" fontId="0" fillId="0" borderId="1" xfId="0" applyBorder="1"/>
    <xf numFmtId="0" fontId="18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8" borderId="10" xfId="197" applyNumberFormat="1" applyFont="1" applyFill="1" applyBorder="1" applyAlignment="1">
      <alignment horizontal="center"/>
    </xf>
    <xf numFmtId="0" fontId="13" fillId="0" borderId="79" xfId="192" applyFont="1" applyFill="1" applyBorder="1" applyAlignment="1">
      <alignment horizontal="center" vertical="center" wrapText="1"/>
    </xf>
    <xf numFmtId="0" fontId="18" fillId="0" borderId="81" xfId="192" applyFont="1" applyFill="1" applyBorder="1" applyAlignment="1">
      <alignment horizontal="center"/>
    </xf>
    <xf numFmtId="0" fontId="13" fillId="0" borderId="81" xfId="192" applyFont="1" applyFill="1" applyBorder="1"/>
    <xf numFmtId="0" fontId="13" fillId="0" borderId="82" xfId="192" applyFont="1" applyFill="1" applyBorder="1"/>
    <xf numFmtId="0" fontId="18" fillId="0" borderId="86" xfId="192" applyFont="1" applyFill="1" applyBorder="1" applyAlignment="1">
      <alignment horizontal="center" wrapText="1"/>
    </xf>
    <xf numFmtId="0" fontId="21" fillId="8" borderId="85" xfId="197" applyNumberFormat="1" applyFont="1" applyFill="1" applyBorder="1" applyAlignment="1">
      <alignment horizontal="center" wrapText="1"/>
    </xf>
    <xf numFmtId="0" fontId="21" fillId="0" borderId="87" xfId="192" applyFont="1" applyFill="1" applyBorder="1" applyAlignment="1">
      <alignment horizontal="justify"/>
    </xf>
    <xf numFmtId="0" fontId="19" fillId="0" borderId="87" xfId="192" applyFont="1" applyFill="1" applyBorder="1" applyAlignment="1">
      <alignment horizontal="justify"/>
    </xf>
    <xf numFmtId="0" fontId="20" fillId="0" borderId="87" xfId="192" applyFont="1" applyFill="1" applyBorder="1" applyAlignment="1">
      <alignment horizontal="justify"/>
    </xf>
    <xf numFmtId="0" fontId="20" fillId="0" borderId="85" xfId="192" applyFont="1" applyFill="1" applyBorder="1" applyAlignment="1">
      <alignment horizontal="justify"/>
    </xf>
    <xf numFmtId="0" fontId="18" fillId="0" borderId="85" xfId="192" applyFont="1" applyFill="1" applyBorder="1" applyAlignment="1">
      <alignment horizontal="justify"/>
    </xf>
    <xf numFmtId="0" fontId="19" fillId="0" borderId="88" xfId="192" applyFont="1" applyFill="1" applyBorder="1" applyAlignment="1">
      <alignment horizontal="justify" wrapText="1"/>
    </xf>
    <xf numFmtId="0" fontId="25" fillId="0" borderId="87" xfId="192" applyFont="1" applyFill="1" applyBorder="1" applyAlignment="1">
      <alignment horizontal="justify"/>
    </xf>
    <xf numFmtId="0" fontId="18" fillId="0" borderId="87" xfId="192" applyFont="1" applyFill="1" applyBorder="1" applyAlignment="1">
      <alignment horizontal="justify"/>
    </xf>
    <xf numFmtId="0" fontId="21" fillId="0" borderId="85" xfId="192" applyFont="1" applyFill="1" applyBorder="1" applyAlignment="1">
      <alignment horizontal="justify" wrapText="1"/>
    </xf>
    <xf numFmtId="0" fontId="18" fillId="0" borderId="87" xfId="192" applyFont="1" applyFill="1" applyBorder="1" applyAlignment="1">
      <alignment horizontal="justify" vertical="justify"/>
    </xf>
    <xf numFmtId="0" fontId="19" fillId="0" borderId="85" xfId="192" applyFont="1" applyFill="1" applyBorder="1" applyAlignment="1">
      <alignment horizontal="justify" vertical="justify"/>
    </xf>
    <xf numFmtId="0" fontId="18" fillId="0" borderId="85" xfId="192" applyFont="1" applyFill="1" applyBorder="1" applyAlignment="1">
      <alignment horizontal="justify" vertical="justify"/>
    </xf>
    <xf numFmtId="0" fontId="21" fillId="0" borderId="85" xfId="192" applyFont="1" applyFill="1" applyBorder="1" applyAlignment="1">
      <alignment horizontal="justify"/>
    </xf>
    <xf numFmtId="0" fontId="19" fillId="0" borderId="85" xfId="192" applyFont="1" applyFill="1" applyBorder="1" applyAlignment="1">
      <alignment horizontal="justify"/>
    </xf>
    <xf numFmtId="0" fontId="27" fillId="0" borderId="87" xfId="192" applyFont="1" applyFill="1" applyBorder="1" applyAlignment="1">
      <alignment horizontal="justify"/>
    </xf>
    <xf numFmtId="0" fontId="25" fillId="0" borderId="87" xfId="0" applyFont="1" applyFill="1" applyBorder="1" applyAlignment="1">
      <alignment horizontal="justify" shrinkToFit="1"/>
    </xf>
    <xf numFmtId="0" fontId="20" fillId="0" borderId="87" xfId="0" applyFont="1" applyFill="1" applyBorder="1" applyAlignment="1">
      <alignment horizontal="justify" shrinkToFit="1"/>
    </xf>
    <xf numFmtId="0" fontId="6" fillId="8" borderId="87" xfId="0" applyFont="1" applyFill="1" applyBorder="1" applyAlignment="1">
      <alignment wrapText="1"/>
    </xf>
    <xf numFmtId="0" fontId="18" fillId="0" borderId="87" xfId="0" applyFont="1" applyFill="1" applyBorder="1" applyAlignment="1">
      <alignment horizontal="justify" shrinkToFit="1"/>
    </xf>
    <xf numFmtId="0" fontId="21" fillId="0" borderId="85" xfId="0" applyFont="1" applyFill="1" applyBorder="1" applyAlignment="1">
      <alignment horizontal="justify" shrinkToFit="1"/>
    </xf>
    <xf numFmtId="0" fontId="21" fillId="0" borderId="85" xfId="192" applyFont="1" applyFill="1" applyBorder="1" applyAlignment="1">
      <alignment wrapText="1"/>
    </xf>
    <xf numFmtId="0" fontId="18" fillId="0" borderId="87" xfId="192" applyFont="1" applyFill="1" applyBorder="1" applyAlignment="1">
      <alignment horizontal="justify" wrapText="1"/>
    </xf>
    <xf numFmtId="0" fontId="18" fillId="0" borderId="80" xfId="192" applyFont="1" applyFill="1" applyBorder="1" applyAlignment="1">
      <alignment horizontal="center"/>
    </xf>
    <xf numFmtId="0" fontId="18" fillId="0" borderId="82" xfId="192" applyFont="1" applyFill="1" applyBorder="1" applyAlignment="1">
      <alignment horizontal="center"/>
    </xf>
    <xf numFmtId="0" fontId="21" fillId="8" borderId="78" xfId="192" quotePrefix="1" applyFont="1" applyFill="1" applyBorder="1" applyAlignment="1">
      <alignment horizontal="center"/>
    </xf>
    <xf numFmtId="0" fontId="18" fillId="8" borderId="91" xfId="192" quotePrefix="1" applyFont="1" applyFill="1" applyBorder="1" applyAlignment="1">
      <alignment horizontal="center"/>
    </xf>
    <xf numFmtId="0" fontId="21" fillId="0" borderId="78" xfId="192" quotePrefix="1" applyFont="1" applyFill="1" applyBorder="1" applyAlignment="1">
      <alignment horizontal="center"/>
    </xf>
    <xf numFmtId="0" fontId="21" fillId="0" borderId="91" xfId="192" applyFont="1" applyFill="1" applyBorder="1" applyAlignment="1">
      <alignment horizontal="center"/>
    </xf>
    <xf numFmtId="0" fontId="18" fillId="0" borderId="78" xfId="192" quotePrefix="1" applyFont="1" applyFill="1" applyBorder="1" applyAlignment="1">
      <alignment horizontal="center"/>
    </xf>
    <xf numFmtId="0" fontId="19" fillId="0" borderId="91" xfId="192" applyFont="1" applyFill="1" applyBorder="1" applyAlignment="1">
      <alignment horizontal="center"/>
    </xf>
    <xf numFmtId="49" fontId="18" fillId="0" borderId="91" xfId="192" applyNumberFormat="1" applyFont="1" applyFill="1" applyBorder="1" applyAlignment="1">
      <alignment horizontal="center"/>
    </xf>
    <xf numFmtId="0" fontId="18" fillId="0" borderId="91" xfId="192" quotePrefix="1" applyFont="1" applyFill="1" applyBorder="1" applyAlignment="1">
      <alignment horizontal="center"/>
    </xf>
    <xf numFmtId="49" fontId="18" fillId="0" borderId="79" xfId="192" applyNumberFormat="1" applyFont="1" applyFill="1" applyBorder="1" applyAlignment="1">
      <alignment horizontal="center"/>
    </xf>
    <xf numFmtId="49" fontId="18" fillId="0" borderId="91" xfId="192" quotePrefix="1" applyNumberFormat="1" applyFont="1" applyFill="1" applyBorder="1" applyAlignment="1">
      <alignment horizontal="center"/>
    </xf>
    <xf numFmtId="49" fontId="21" fillId="0" borderId="91" xfId="192" quotePrefix="1" applyNumberFormat="1" applyFont="1" applyFill="1" applyBorder="1" applyAlignment="1">
      <alignment horizontal="center"/>
    </xf>
    <xf numFmtId="0" fontId="19" fillId="0" borderId="78" xfId="192" quotePrefix="1" applyFont="1" applyFill="1" applyBorder="1" applyAlignment="1">
      <alignment horizontal="center"/>
    </xf>
    <xf numFmtId="49" fontId="19" fillId="0" borderId="79" xfId="192" applyNumberFormat="1" applyFont="1" applyFill="1" applyBorder="1" applyAlignment="1">
      <alignment horizontal="center"/>
    </xf>
    <xf numFmtId="49" fontId="21" fillId="0" borderId="79" xfId="192" applyNumberFormat="1" applyFont="1" applyFill="1" applyBorder="1" applyAlignment="1">
      <alignment horizontal="center"/>
    </xf>
    <xf numFmtId="0" fontId="18" fillId="0" borderId="79" xfId="192" applyFont="1" applyFill="1" applyBorder="1" applyAlignment="1">
      <alignment horizontal="center"/>
    </xf>
    <xf numFmtId="49" fontId="19" fillId="0" borderId="91" xfId="192" applyNumberFormat="1" applyFont="1" applyFill="1" applyBorder="1" applyAlignment="1">
      <alignment horizontal="center"/>
    </xf>
    <xf numFmtId="0" fontId="20" fillId="0" borderId="78" xfId="192" quotePrefix="1" applyFont="1" applyFill="1" applyBorder="1" applyAlignment="1">
      <alignment horizontal="center"/>
    </xf>
    <xf numFmtId="0" fontId="19" fillId="0" borderId="91" xfId="192" quotePrefix="1" applyFont="1" applyFill="1" applyBorder="1" applyAlignment="1">
      <alignment horizontal="center"/>
    </xf>
    <xf numFmtId="0" fontId="27" fillId="8" borderId="78" xfId="192" quotePrefix="1" applyFont="1" applyFill="1" applyBorder="1" applyAlignment="1">
      <alignment horizontal="center"/>
    </xf>
    <xf numFmtId="49" fontId="27" fillId="8" borderId="79" xfId="192" applyNumberFormat="1" applyFont="1" applyFill="1" applyBorder="1" applyAlignment="1">
      <alignment horizontal="center"/>
    </xf>
    <xf numFmtId="0" fontId="18" fillId="8" borderId="78" xfId="192" quotePrefix="1" applyFont="1" applyFill="1" applyBorder="1" applyAlignment="1">
      <alignment horizontal="center"/>
    </xf>
    <xf numFmtId="49" fontId="18" fillId="8" borderId="79" xfId="192" applyNumberFormat="1" applyFont="1" applyFill="1" applyBorder="1" applyAlignment="1">
      <alignment horizontal="center"/>
    </xf>
    <xf numFmtId="0" fontId="25" fillId="8" borderId="78" xfId="192" quotePrefix="1" applyFont="1" applyFill="1" applyBorder="1" applyAlignment="1">
      <alignment horizontal="center"/>
    </xf>
    <xf numFmtId="49" fontId="25" fillId="8" borderId="79" xfId="192" applyNumberFormat="1" applyFont="1" applyFill="1" applyBorder="1" applyAlignment="1">
      <alignment horizontal="center"/>
    </xf>
    <xf numFmtId="0" fontId="19" fillId="8" borderId="92" xfId="192" quotePrefix="1" applyFont="1" applyFill="1" applyBorder="1" applyAlignment="1">
      <alignment horizontal="center"/>
    </xf>
    <xf numFmtId="49" fontId="19" fillId="8" borderId="79" xfId="192" applyNumberFormat="1" applyFont="1" applyFill="1" applyBorder="1" applyAlignment="1">
      <alignment horizontal="center"/>
    </xf>
    <xf numFmtId="0" fontId="27" fillId="8" borderId="92" xfId="192" quotePrefix="1" applyFont="1" applyFill="1" applyBorder="1" applyAlignment="1">
      <alignment horizontal="center"/>
    </xf>
    <xf numFmtId="49" fontId="21" fillId="8" borderId="91" xfId="192" applyNumberFormat="1" applyFont="1" applyFill="1" applyBorder="1" applyAlignment="1">
      <alignment horizontal="center"/>
    </xf>
    <xf numFmtId="0" fontId="20" fillId="8" borderId="78" xfId="192" quotePrefix="1" applyFont="1" applyFill="1" applyBorder="1" applyAlignment="1">
      <alignment horizontal="center"/>
    </xf>
    <xf numFmtId="49" fontId="18" fillId="8" borderId="91" xfId="192" applyNumberFormat="1" applyFont="1" applyFill="1" applyBorder="1" applyAlignment="1">
      <alignment horizontal="center"/>
    </xf>
    <xf numFmtId="49" fontId="25" fillId="8" borderId="91" xfId="192" applyNumberFormat="1" applyFont="1" applyFill="1" applyBorder="1" applyAlignment="1">
      <alignment horizontal="center"/>
    </xf>
    <xf numFmtId="49" fontId="21" fillId="0" borderId="79" xfId="192" quotePrefix="1" applyNumberFormat="1" applyFont="1" applyFill="1" applyBorder="1" applyAlignment="1">
      <alignment horizontal="center"/>
    </xf>
    <xf numFmtId="0" fontId="21" fillId="0" borderId="79" xfId="192" applyFont="1" applyFill="1" applyBorder="1" applyAlignment="1">
      <alignment horizontal="center"/>
    </xf>
    <xf numFmtId="0" fontId="18" fillId="0" borderId="79" xfId="192" quotePrefix="1" applyFont="1" applyFill="1" applyBorder="1" applyAlignment="1">
      <alignment horizontal="center"/>
    </xf>
    <xf numFmtId="166" fontId="6" fillId="8" borderId="93" xfId="192" applyNumberFormat="1" applyFont="1" applyFill="1" applyBorder="1"/>
    <xf numFmtId="166" fontId="21" fillId="0" borderId="85" xfId="197" applyNumberFormat="1" applyFont="1" applyFill="1" applyBorder="1"/>
    <xf numFmtId="166" fontId="18" fillId="0" borderId="85" xfId="197" applyNumberFormat="1" applyFont="1" applyFill="1" applyBorder="1"/>
    <xf numFmtId="166" fontId="2" fillId="0" borderId="87" xfId="197" applyNumberFormat="1" applyFont="1" applyFill="1" applyBorder="1"/>
    <xf numFmtId="166" fontId="2" fillId="0" borderId="87" xfId="192" applyNumberFormat="1" applyFont="1" applyFill="1" applyBorder="1"/>
    <xf numFmtId="166" fontId="21" fillId="0" borderId="87" xfId="197" applyNumberFormat="1" applyFont="1" applyFill="1" applyBorder="1"/>
    <xf numFmtId="166" fontId="18" fillId="0" borderId="87" xfId="197" applyNumberFormat="1" applyFont="1" applyFill="1" applyBorder="1"/>
    <xf numFmtId="166" fontId="6" fillId="0" borderId="87" xfId="192" applyNumberFormat="1" applyFont="1" applyFill="1" applyBorder="1"/>
    <xf numFmtId="166" fontId="27" fillId="8" borderId="87" xfId="197" applyNumberFormat="1" applyFont="1" applyFill="1" applyBorder="1"/>
    <xf numFmtId="166" fontId="18" fillId="8" borderId="87" xfId="197" applyNumberFormat="1" applyFont="1" applyFill="1" applyBorder="1"/>
    <xf numFmtId="166" fontId="25" fillId="8" borderId="87" xfId="197" applyNumberFormat="1" applyFont="1" applyFill="1" applyBorder="1"/>
    <xf numFmtId="166" fontId="19" fillId="8" borderId="87" xfId="197" applyNumberFormat="1" applyFont="1" applyFill="1" applyBorder="1"/>
    <xf numFmtId="166" fontId="21" fillId="8" borderId="87" xfId="197" applyNumberFormat="1" applyFont="1" applyFill="1" applyBorder="1"/>
    <xf numFmtId="0" fontId="18" fillId="0" borderId="94" xfId="192" applyFont="1" applyFill="1" applyBorder="1" applyAlignment="1">
      <alignment horizontal="justify"/>
    </xf>
    <xf numFmtId="0" fontId="18" fillId="0" borderId="95" xfId="192" quotePrefix="1" applyFont="1" applyFill="1" applyBorder="1" applyAlignment="1">
      <alignment horizontal="center"/>
    </xf>
    <xf numFmtId="49" fontId="18" fillId="0" borderId="14" xfId="192" applyNumberFormat="1" applyFont="1" applyFill="1" applyBorder="1" applyAlignment="1">
      <alignment horizontal="center"/>
    </xf>
    <xf numFmtId="49" fontId="18" fillId="0" borderId="14" xfId="192" quotePrefix="1" applyNumberFormat="1" applyFont="1" applyFill="1" applyBorder="1" applyAlignment="1">
      <alignment horizontal="center"/>
    </xf>
    <xf numFmtId="0" fontId="18" fillId="0" borderId="96" xfId="192" quotePrefix="1" applyFont="1" applyFill="1" applyBorder="1" applyAlignment="1">
      <alignment horizontal="center"/>
    </xf>
    <xf numFmtId="166" fontId="2" fillId="0" borderId="88" xfId="192" applyNumberFormat="1" applyFont="1" applyFill="1" applyBorder="1"/>
    <xf numFmtId="0" fontId="19" fillId="0" borderId="73" xfId="192" applyFont="1" applyFill="1" applyBorder="1" applyAlignment="1">
      <alignment horizontal="justify" wrapText="1"/>
    </xf>
    <xf numFmtId="0" fontId="19" fillId="0" borderId="97" xfId="192" applyFont="1" applyFill="1" applyBorder="1" applyAlignment="1">
      <alignment horizontal="center"/>
    </xf>
    <xf numFmtId="0" fontId="18" fillId="0" borderId="98" xfId="192" quotePrefix="1" applyFont="1" applyFill="1" applyBorder="1" applyAlignment="1">
      <alignment horizontal="center"/>
    </xf>
    <xf numFmtId="0" fontId="18" fillId="0" borderId="99" xfId="192" quotePrefix="1" applyFont="1" applyFill="1" applyBorder="1" applyAlignment="1">
      <alignment horizontal="center"/>
    </xf>
    <xf numFmtId="167" fontId="18" fillId="0" borderId="100" xfId="197" quotePrefix="1" applyNumberFormat="1" applyFont="1" applyFill="1" applyBorder="1" applyAlignment="1">
      <alignment horizontal="center"/>
    </xf>
    <xf numFmtId="166" fontId="21" fillId="0" borderId="73" xfId="192" applyNumberFormat="1" applyFont="1" applyFill="1" applyBorder="1" applyAlignment="1">
      <alignment horizontal="right"/>
    </xf>
    <xf numFmtId="166" fontId="21" fillId="12" borderId="13" xfId="197" applyNumberFormat="1" applyFont="1" applyFill="1" applyBorder="1"/>
    <xf numFmtId="0" fontId="18" fillId="12" borderId="2" xfId="192" applyFont="1" applyFill="1" applyBorder="1" applyAlignment="1">
      <alignment horizontal="center" vertical="center" wrapText="1"/>
    </xf>
    <xf numFmtId="49" fontId="2" fillId="12" borderId="83" xfId="192" applyNumberFormat="1" applyFont="1" applyFill="1" applyBorder="1" applyAlignment="1">
      <alignment horizontal="center" wrapText="1"/>
    </xf>
    <xf numFmtId="166" fontId="6" fillId="12" borderId="13" xfId="192" applyNumberFormat="1" applyFont="1" applyFill="1" applyBorder="1"/>
    <xf numFmtId="166" fontId="18" fillId="12" borderId="13" xfId="197" applyNumberFormat="1" applyFont="1" applyFill="1" applyBorder="1"/>
    <xf numFmtId="166" fontId="2" fillId="12" borderId="17" xfId="197" applyNumberFormat="1" applyFont="1" applyFill="1" applyBorder="1"/>
    <xf numFmtId="166" fontId="2" fillId="12" borderId="17" xfId="192" applyNumberFormat="1" applyFont="1" applyFill="1" applyBorder="1"/>
    <xf numFmtId="166" fontId="21" fillId="12" borderId="17" xfId="197" applyNumberFormat="1" applyFont="1" applyFill="1" applyBorder="1"/>
    <xf numFmtId="166" fontId="18" fillId="12" borderId="17" xfId="197" applyNumberFormat="1" applyFont="1" applyFill="1" applyBorder="1"/>
    <xf numFmtId="166" fontId="6" fillId="12" borderId="17" xfId="192" applyNumberFormat="1" applyFont="1" applyFill="1" applyBorder="1"/>
    <xf numFmtId="166" fontId="27" fillId="12" borderId="17" xfId="197" applyNumberFormat="1" applyFont="1" applyFill="1" applyBorder="1"/>
    <xf numFmtId="166" fontId="25" fillId="12" borderId="17" xfId="197" applyNumberFormat="1" applyFont="1" applyFill="1" applyBorder="1"/>
    <xf numFmtId="166" fontId="19" fillId="12" borderId="17" xfId="197" applyNumberFormat="1" applyFont="1" applyFill="1" applyBorder="1"/>
    <xf numFmtId="166" fontId="2" fillId="12" borderId="18" xfId="192" applyNumberFormat="1" applyFont="1" applyFill="1" applyBorder="1"/>
    <xf numFmtId="166" fontId="21" fillId="12" borderId="98" xfId="192" applyNumberFormat="1" applyFont="1" applyFill="1" applyBorder="1" applyAlignment="1">
      <alignment horizontal="right"/>
    </xf>
    <xf numFmtId="0" fontId="21" fillId="8" borderId="85" xfId="192" applyFont="1" applyFill="1" applyBorder="1" applyAlignment="1">
      <alignment horizontal="justify" wrapText="1"/>
    </xf>
    <xf numFmtId="0" fontId="19" fillId="8" borderId="78" xfId="192" quotePrefix="1" applyFont="1" applyFill="1" applyBorder="1" applyAlignment="1">
      <alignment horizontal="center"/>
    </xf>
    <xf numFmtId="49" fontId="19" fillId="8" borderId="2" xfId="192" applyNumberFormat="1" applyFont="1" applyFill="1" applyBorder="1" applyAlignment="1">
      <alignment horizontal="center"/>
    </xf>
    <xf numFmtId="49" fontId="19" fillId="8" borderId="91" xfId="192" applyNumberFormat="1" applyFont="1" applyFill="1" applyBorder="1" applyAlignment="1">
      <alignment horizontal="center"/>
    </xf>
    <xf numFmtId="166" fontId="6" fillId="8" borderId="17" xfId="192" applyNumberFormat="1" applyFont="1" applyFill="1" applyBorder="1"/>
    <xf numFmtId="166" fontId="6" fillId="8" borderId="87" xfId="192" applyNumberFormat="1" applyFont="1" applyFill="1" applyBorder="1"/>
    <xf numFmtId="49" fontId="19" fillId="8" borderId="1" xfId="192" quotePrefix="1" applyNumberFormat="1" applyFont="1" applyFill="1" applyBorder="1" applyAlignment="1">
      <alignment horizontal="center"/>
    </xf>
    <xf numFmtId="0" fontId="20" fillId="8" borderId="87" xfId="197" applyNumberFormat="1" applyFont="1" applyFill="1" applyBorder="1" applyAlignment="1">
      <alignment horizontal="justify" wrapText="1"/>
    </xf>
    <xf numFmtId="49" fontId="18" fillId="8" borderId="2" xfId="192" applyNumberFormat="1" applyFont="1" applyFill="1" applyBorder="1" applyAlignment="1">
      <alignment horizontal="center"/>
    </xf>
    <xf numFmtId="49" fontId="18" fillId="8" borderId="17" xfId="192" applyNumberFormat="1" applyFont="1" applyFill="1" applyBorder="1" applyAlignment="1">
      <alignment horizontal="center"/>
    </xf>
    <xf numFmtId="166" fontId="18" fillId="8" borderId="17" xfId="197" applyNumberFormat="1" applyFont="1" applyFill="1" applyBorder="1"/>
    <xf numFmtId="0" fontId="18" fillId="8" borderId="85" xfId="192" applyFont="1" applyFill="1" applyBorder="1" applyAlignment="1">
      <alignment horizontal="justify"/>
    </xf>
    <xf numFmtId="166" fontId="2" fillId="8" borderId="17" xfId="192" applyNumberFormat="1" applyFont="1" applyFill="1" applyBorder="1"/>
    <xf numFmtId="166" fontId="2" fillId="8" borderId="87" xfId="192" applyNumberFormat="1" applyFont="1" applyFill="1" applyBorder="1"/>
    <xf numFmtId="168" fontId="16" fillId="8" borderId="38" xfId="192" applyNumberFormat="1" applyFont="1" applyFill="1" applyBorder="1" applyAlignment="1">
      <alignment horizontal="right"/>
    </xf>
    <xf numFmtId="168" fontId="16" fillId="8" borderId="1" xfId="192" applyNumberFormat="1" applyFont="1" applyFill="1" applyBorder="1" applyAlignment="1">
      <alignment horizontal="right"/>
    </xf>
    <xf numFmtId="168" fontId="2" fillId="8" borderId="72" xfId="195" applyNumberFormat="1" applyFont="1" applyFill="1" applyBorder="1" applyAlignment="1">
      <alignment vertical="center"/>
    </xf>
    <xf numFmtId="168" fontId="2" fillId="8" borderId="6" xfId="195" applyNumberFormat="1" applyFont="1" applyFill="1" applyBorder="1" applyAlignment="1">
      <alignment vertical="center"/>
    </xf>
    <xf numFmtId="168" fontId="16" fillId="8" borderId="41" xfId="192" applyNumberFormat="1" applyFont="1" applyFill="1" applyBorder="1" applyAlignment="1">
      <alignment horizontal="right"/>
    </xf>
    <xf numFmtId="168" fontId="2" fillId="8" borderId="5" xfId="195" applyNumberFormat="1" applyFont="1" applyFill="1" applyBorder="1" applyAlignment="1">
      <alignment vertical="center"/>
    </xf>
    <xf numFmtId="0" fontId="6" fillId="13" borderId="1" xfId="192" applyFont="1" applyFill="1" applyBorder="1" applyAlignment="1">
      <alignment horizontal="justify" vertical="top" wrapText="1"/>
    </xf>
    <xf numFmtId="49" fontId="15" fillId="13" borderId="2" xfId="192" applyNumberFormat="1" applyFont="1" applyFill="1" applyBorder="1" applyAlignment="1">
      <alignment horizontal="center" vertical="center" shrinkToFit="1"/>
    </xf>
    <xf numFmtId="168" fontId="6" fillId="13" borderId="2" xfId="195" applyNumberFormat="1" applyFont="1" applyFill="1" applyBorder="1" applyAlignment="1">
      <alignment vertical="center"/>
    </xf>
    <xf numFmtId="0" fontId="5" fillId="13" borderId="1" xfId="192" applyFont="1" applyFill="1" applyBorder="1" applyAlignment="1">
      <alignment horizontal="justify" vertical="center" wrapText="1"/>
    </xf>
    <xf numFmtId="0" fontId="6" fillId="13" borderId="2" xfId="192" applyNumberFormat="1" applyFont="1" applyFill="1" applyBorder="1" applyAlignment="1">
      <alignment vertical="center"/>
    </xf>
    <xf numFmtId="168" fontId="3" fillId="13" borderId="2" xfId="195" applyNumberFormat="1" applyFont="1" applyFill="1" applyBorder="1" applyAlignment="1">
      <alignment vertical="center"/>
    </xf>
    <xf numFmtId="166" fontId="21" fillId="8" borderId="1" xfId="196" applyNumberFormat="1" applyFont="1" applyFill="1" applyBorder="1"/>
    <xf numFmtId="166" fontId="2" fillId="8" borderId="1" xfId="196" applyNumberFormat="1" applyFont="1" applyFill="1" applyBorder="1"/>
    <xf numFmtId="0" fontId="6" fillId="0" borderId="0" xfId="192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192" applyFont="1" applyAlignment="1">
      <alignment horizontal="center"/>
    </xf>
    <xf numFmtId="0" fontId="5" fillId="0" borderId="0" xfId="192" applyFont="1" applyAlignment="1">
      <alignment horizontal="center"/>
    </xf>
    <xf numFmtId="0" fontId="2" fillId="0" borderId="14" xfId="192" applyFont="1" applyFill="1" applyBorder="1" applyAlignment="1">
      <alignment horizontal="center" vertical="center"/>
    </xf>
    <xf numFmtId="0" fontId="2" fillId="0" borderId="10" xfId="192" applyFont="1" applyFill="1" applyBorder="1" applyAlignment="1">
      <alignment horizontal="center" vertical="center"/>
    </xf>
    <xf numFmtId="0" fontId="2" fillId="0" borderId="14" xfId="192" applyFont="1" applyFill="1" applyBorder="1" applyAlignment="1">
      <alignment horizontal="center" vertical="top" wrapText="1"/>
    </xf>
    <xf numFmtId="0" fontId="2" fillId="0" borderId="10" xfId="192" applyFont="1" applyFill="1" applyBorder="1" applyAlignment="1">
      <alignment horizontal="center" vertical="top" wrapText="1"/>
    </xf>
    <xf numFmtId="171" fontId="2" fillId="0" borderId="1" xfId="195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1" xfId="192" applyFont="1" applyFill="1" applyBorder="1" applyAlignment="1">
      <alignment horizontal="center" vertical="center"/>
    </xf>
    <xf numFmtId="0" fontId="18" fillId="0" borderId="1" xfId="192" applyFont="1" applyFill="1" applyBorder="1" applyAlignment="1">
      <alignment horizontal="center" vertical="center" wrapText="1"/>
    </xf>
    <xf numFmtId="0" fontId="17" fillId="0" borderId="0" xfId="192" applyFont="1" applyFill="1" applyAlignment="1">
      <alignment horizontal="center"/>
    </xf>
    <xf numFmtId="0" fontId="2" fillId="0" borderId="0" xfId="192" applyFont="1" applyFill="1" applyAlignment="1">
      <alignment horizontal="right"/>
    </xf>
    <xf numFmtId="0" fontId="18" fillId="0" borderId="90" xfId="192" applyFont="1" applyFill="1" applyBorder="1" applyAlignment="1">
      <alignment horizontal="center" vertical="center" wrapText="1"/>
    </xf>
    <xf numFmtId="0" fontId="18" fillId="0" borderId="91" xfId="192" applyFont="1" applyFill="1" applyBorder="1" applyAlignment="1">
      <alignment horizontal="center" vertical="center" wrapText="1"/>
    </xf>
    <xf numFmtId="0" fontId="18" fillId="0" borderId="89" xfId="192" applyFont="1" applyFill="1" applyBorder="1" applyAlignment="1">
      <alignment horizontal="center" vertical="center" wrapText="1"/>
    </xf>
    <xf numFmtId="0" fontId="18" fillId="0" borderId="76" xfId="192" applyFont="1" applyFill="1" applyBorder="1" applyAlignment="1">
      <alignment horizontal="center" vertical="center" wrapText="1"/>
    </xf>
    <xf numFmtId="0" fontId="18" fillId="0" borderId="77" xfId="192" applyFont="1" applyFill="1" applyBorder="1" applyAlignment="1">
      <alignment horizontal="center" vertical="center" wrapText="1"/>
    </xf>
    <xf numFmtId="0" fontId="18" fillId="0" borderId="84" xfId="192" applyFont="1" applyFill="1" applyBorder="1" applyAlignment="1">
      <alignment horizontal="center" vertical="center" wrapText="1"/>
    </xf>
    <xf numFmtId="0" fontId="18" fillId="0" borderId="85" xfId="192" applyFont="1" applyFill="1" applyBorder="1" applyAlignment="1">
      <alignment horizontal="center" vertical="center" wrapText="1"/>
    </xf>
    <xf numFmtId="0" fontId="18" fillId="0" borderId="74" xfId="192" applyFont="1" applyFill="1" applyBorder="1" applyAlignment="1">
      <alignment horizontal="center" vertical="center" wrapText="1"/>
    </xf>
    <xf numFmtId="0" fontId="18" fillId="0" borderId="78" xfId="192" applyFont="1" applyFill="1" applyBorder="1" applyAlignment="1">
      <alignment horizontal="center" vertical="center" wrapText="1"/>
    </xf>
    <xf numFmtId="0" fontId="18" fillId="0" borderId="75" xfId="192" applyFont="1" applyFill="1" applyBorder="1" applyAlignment="1">
      <alignment horizontal="center" vertical="center" wrapText="1"/>
    </xf>
    <xf numFmtId="0" fontId="18" fillId="0" borderId="10" xfId="192" applyFont="1" applyFill="1" applyBorder="1" applyAlignment="1">
      <alignment horizontal="center" vertical="center" wrapText="1"/>
    </xf>
    <xf numFmtId="0" fontId="19" fillId="0" borderId="0" xfId="192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33" fillId="0" borderId="15" xfId="192" applyFont="1" applyFill="1" applyBorder="1" applyAlignment="1">
      <alignment horizontal="center" vertical="center" shrinkToFit="1"/>
    </xf>
    <xf numFmtId="0" fontId="33" fillId="0" borderId="17" xfId="192" applyFont="1" applyFill="1" applyBorder="1" applyAlignment="1">
      <alignment horizontal="center" vertical="center" shrinkToFit="1"/>
    </xf>
    <xf numFmtId="0" fontId="33" fillId="0" borderId="2" xfId="192" applyFont="1" applyFill="1" applyBorder="1" applyAlignment="1">
      <alignment horizontal="center" vertical="center" shrinkToFit="1"/>
    </xf>
    <xf numFmtId="0" fontId="24" fillId="0" borderId="14" xfId="192" applyFont="1" applyFill="1" applyBorder="1" applyAlignment="1">
      <alignment horizontal="center" vertical="center" shrinkToFit="1"/>
    </xf>
    <xf numFmtId="0" fontId="24" fillId="0" borderId="10" xfId="192" applyFont="1" applyFill="1" applyBorder="1" applyAlignment="1">
      <alignment horizontal="center" vertical="center" shrinkToFit="1"/>
    </xf>
    <xf numFmtId="0" fontId="5" fillId="0" borderId="0" xfId="192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 indent="1"/>
    </xf>
    <xf numFmtId="165" fontId="2" fillId="0" borderId="1" xfId="0" applyNumberFormat="1" applyFont="1" applyBorder="1" applyAlignment="1">
      <alignment horizontal="right" vertical="center" wrapText="1" indent="1"/>
    </xf>
    <xf numFmtId="165" fontId="7" fillId="0" borderId="1" xfId="0" applyNumberFormat="1" applyFont="1" applyFill="1" applyBorder="1" applyAlignment="1">
      <alignment horizontal="right" vertical="center" wrapText="1" indent="1"/>
    </xf>
    <xf numFmtId="165" fontId="6" fillId="0" borderId="1" xfId="0" applyNumberFormat="1" applyFont="1" applyBorder="1" applyAlignment="1">
      <alignment horizontal="right" vertical="center" wrapText="1" indent="1"/>
    </xf>
    <xf numFmtId="0" fontId="34" fillId="0" borderId="0" xfId="0" applyFont="1" applyBorder="1" applyAlignment="1"/>
  </cellXfs>
  <cellStyles count="19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1" xfId="111"/>
    <cellStyle name="xl22" xfId="112"/>
    <cellStyle name="xl23" xfId="113"/>
    <cellStyle name="xl24" xfId="114"/>
    <cellStyle name="xl25" xfId="115"/>
    <cellStyle name="xl26" xfId="116"/>
    <cellStyle name="xl27" xfId="117"/>
    <cellStyle name="xl28" xfId="118"/>
    <cellStyle name="xl29" xfId="119"/>
    <cellStyle name="xl30" xfId="120"/>
    <cellStyle name="xl31" xfId="121"/>
    <cellStyle name="xl32" xfId="122"/>
    <cellStyle name="xl33" xfId="123"/>
    <cellStyle name="xl34" xfId="124"/>
    <cellStyle name="xl34 2" xfId="125"/>
    <cellStyle name="xl35" xfId="126"/>
    <cellStyle name="xl36" xfId="127"/>
    <cellStyle name="xl37" xfId="128"/>
    <cellStyle name="xl38" xfId="129"/>
    <cellStyle name="xl39" xfId="130"/>
    <cellStyle name="xl40" xfId="131"/>
    <cellStyle name="xl41" xfId="132"/>
    <cellStyle name="xl42" xfId="133"/>
    <cellStyle name="xl43" xfId="134"/>
    <cellStyle name="xl44" xfId="135"/>
    <cellStyle name="xl45" xfId="136"/>
    <cellStyle name="xl46" xfId="137"/>
    <cellStyle name="xl47" xfId="138"/>
    <cellStyle name="xl48" xfId="139"/>
    <cellStyle name="xl49" xfId="140"/>
    <cellStyle name="xl50" xfId="141"/>
    <cellStyle name="xl51" xfId="142"/>
    <cellStyle name="xl52" xfId="143"/>
    <cellStyle name="xl53" xfId="144"/>
    <cellStyle name="xl53 2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Обычный" xfId="0" builtinId="0"/>
    <cellStyle name="Обычный 2" xfId="192"/>
    <cellStyle name="Финансовый" xfId="193" builtinId="3"/>
    <cellStyle name="Финансовый 2" xfId="194"/>
    <cellStyle name="Финансовый 3" xfId="195"/>
    <cellStyle name="Финансовый 4" xfId="196"/>
    <cellStyle name="Финансовый 5" xfId="197"/>
    <cellStyle name="Финансовый 6" xfId="1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7;&#1088;%20&#1082;%20%20&#1088;&#1077;&#1096;&#1077;&#1085;&#1080;&#1102;%20&#1080;&#1079;&#1084;%20&#1073;&#1102;&#1076;&#1078;&#1077;&#1090;&#1077;%20&#1085;&#1072;%202017%20&#1075;&#1086;&#1076;%20&#1087;&#1088;.5,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 5"/>
      <sheetName val="прил.№ 6"/>
    </sheetNames>
    <sheetDataSet>
      <sheetData sheetId="0" refreshError="1"/>
      <sheetData sheetId="1" refreshError="1">
        <row r="162">
          <cell r="A162" t="str">
            <v>НАЦИОНАЛЬНАЯ БЕЗОПАСНОСТЬ И ПРАВООХРАНИТЕЛЬНАЯ ДЕЯТЕЛЬНОСТЬ</v>
          </cell>
        </row>
        <row r="163">
          <cell r="A163" t="str">
            <v>Другие вопросы в области национальной безопасности и правоохранительной деятельности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opLeftCell="A19" workbookViewId="0">
      <selection activeCell="C20" sqref="C20"/>
    </sheetView>
  </sheetViews>
  <sheetFormatPr defaultRowHeight="12.75"/>
  <cols>
    <col min="1" max="1" width="7.85546875" style="21" customWidth="1"/>
    <col min="2" max="2" width="19.140625" style="21" customWidth="1"/>
    <col min="3" max="3" width="60.42578125" style="21" customWidth="1"/>
    <col min="4" max="4" width="12.28515625" style="21" customWidth="1"/>
    <col min="5" max="16384" width="9.140625" style="21"/>
  </cols>
  <sheetData>
    <row r="1" spans="1:4">
      <c r="A1" s="18"/>
      <c r="B1" s="19"/>
      <c r="C1" s="19"/>
      <c r="D1" s="20" t="s">
        <v>287</v>
      </c>
    </row>
    <row r="2" spans="1:4">
      <c r="A2" s="18"/>
      <c r="B2" s="19"/>
      <c r="C2" s="19"/>
      <c r="D2" s="20" t="s">
        <v>18</v>
      </c>
    </row>
    <row r="3" spans="1:4">
      <c r="A3" s="18"/>
      <c r="B3" s="19"/>
      <c r="C3" s="19"/>
      <c r="D3" s="20" t="s">
        <v>24</v>
      </c>
    </row>
    <row r="4" spans="1:4">
      <c r="A4" s="18"/>
      <c r="B4" s="19"/>
      <c r="C4" s="466" t="s">
        <v>294</v>
      </c>
      <c r="D4" s="466"/>
    </row>
    <row r="5" spans="1:4">
      <c r="A5" s="465" t="s">
        <v>301</v>
      </c>
      <c r="B5" s="465"/>
      <c r="C5" s="465"/>
      <c r="D5" s="465"/>
    </row>
    <row r="6" spans="1:4">
      <c r="A6" s="465" t="s">
        <v>25</v>
      </c>
      <c r="B6" s="465"/>
      <c r="C6" s="465"/>
      <c r="D6" s="465"/>
    </row>
    <row r="7" spans="1:4">
      <c r="A7" s="18"/>
      <c r="B7" s="22"/>
      <c r="C7" s="22" t="s">
        <v>216</v>
      </c>
      <c r="D7" s="23"/>
    </row>
    <row r="8" spans="1:4" ht="55.5" customHeight="1">
      <c r="A8" s="24" t="s">
        <v>26</v>
      </c>
      <c r="B8" s="25" t="s">
        <v>27</v>
      </c>
      <c r="C8" s="26" t="s">
        <v>28</v>
      </c>
    </row>
    <row r="9" spans="1:4" ht="26.25" customHeight="1">
      <c r="A9" s="152" t="s">
        <v>117</v>
      </c>
      <c r="B9" s="25"/>
      <c r="C9" s="144" t="s">
        <v>116</v>
      </c>
    </row>
    <row r="10" spans="1:4">
      <c r="A10" s="27">
        <v>182</v>
      </c>
      <c r="B10" s="28" t="s">
        <v>29</v>
      </c>
      <c r="C10" s="29" t="s">
        <v>30</v>
      </c>
    </row>
    <row r="11" spans="1:4">
      <c r="A11" s="27">
        <v>182</v>
      </c>
      <c r="B11" s="30" t="s">
        <v>31</v>
      </c>
      <c r="C11" s="31" t="s">
        <v>32</v>
      </c>
    </row>
    <row r="12" spans="1:4">
      <c r="A12" s="27">
        <v>182</v>
      </c>
      <c r="B12" s="32" t="s">
        <v>33</v>
      </c>
      <c r="C12" s="33" t="s">
        <v>34</v>
      </c>
    </row>
    <row r="13" spans="1:4" ht="12.75" customHeight="1">
      <c r="A13" s="34" t="s">
        <v>117</v>
      </c>
      <c r="B13" s="158" t="s">
        <v>35</v>
      </c>
      <c r="C13" s="159" t="s">
        <v>36</v>
      </c>
    </row>
    <row r="14" spans="1:4">
      <c r="A14" s="36" t="s">
        <v>117</v>
      </c>
      <c r="B14" s="37" t="s">
        <v>37</v>
      </c>
      <c r="C14" s="38" t="s">
        <v>38</v>
      </c>
    </row>
    <row r="15" spans="1:4" ht="12.75" customHeight="1">
      <c r="A15" s="39" t="s">
        <v>117</v>
      </c>
      <c r="B15" s="145" t="s">
        <v>39</v>
      </c>
      <c r="C15" s="146" t="s">
        <v>40</v>
      </c>
    </row>
    <row r="16" spans="1:4" ht="12.75" customHeight="1">
      <c r="A16" s="42" t="s">
        <v>22</v>
      </c>
      <c r="B16" s="149"/>
      <c r="C16" s="151" t="s">
        <v>118</v>
      </c>
    </row>
    <row r="17" spans="1:3" ht="14.25" customHeight="1">
      <c r="A17" s="39" t="s">
        <v>22</v>
      </c>
      <c r="B17" s="147" t="s">
        <v>41</v>
      </c>
      <c r="C17" s="148" t="s">
        <v>42</v>
      </c>
    </row>
    <row r="18" spans="1:3" ht="24" customHeight="1">
      <c r="A18" s="39" t="s">
        <v>22</v>
      </c>
      <c r="B18" s="37" t="s">
        <v>43</v>
      </c>
      <c r="C18" s="41" t="s">
        <v>44</v>
      </c>
    </row>
    <row r="19" spans="1:3" ht="24" customHeight="1">
      <c r="A19" s="42" t="s">
        <v>22</v>
      </c>
      <c r="B19" s="30" t="s">
        <v>45</v>
      </c>
      <c r="C19" s="31" t="s">
        <v>46</v>
      </c>
    </row>
    <row r="20" spans="1:3" ht="60" customHeight="1">
      <c r="A20" s="153" t="s">
        <v>22</v>
      </c>
      <c r="B20" s="154" t="s">
        <v>47</v>
      </c>
      <c r="C20" s="155" t="s">
        <v>48</v>
      </c>
    </row>
    <row r="21" spans="1:3" ht="47.25" customHeight="1">
      <c r="A21" s="153" t="s">
        <v>22</v>
      </c>
      <c r="B21" s="156" t="s">
        <v>49</v>
      </c>
      <c r="C21" s="157" t="s">
        <v>50</v>
      </c>
    </row>
    <row r="22" spans="1:3" ht="63" hidden="1" customHeight="1">
      <c r="A22" s="153" t="s">
        <v>22</v>
      </c>
      <c r="B22" s="154" t="s">
        <v>51</v>
      </c>
      <c r="C22" s="151" t="s">
        <v>52</v>
      </c>
    </row>
    <row r="23" spans="1:3" ht="45.75" hidden="1" customHeight="1">
      <c r="A23" s="153" t="s">
        <v>22</v>
      </c>
      <c r="B23" s="156" t="s">
        <v>53</v>
      </c>
      <c r="C23" s="150" t="s">
        <v>54</v>
      </c>
    </row>
    <row r="24" spans="1:3" ht="25.5" hidden="1" customHeight="1">
      <c r="A24" s="42" t="s">
        <v>22</v>
      </c>
      <c r="B24" s="30" t="s">
        <v>55</v>
      </c>
      <c r="C24" s="31" t="s">
        <v>56</v>
      </c>
    </row>
    <row r="25" spans="1:3" ht="15.75" hidden="1" customHeight="1">
      <c r="A25" s="42" t="s">
        <v>22</v>
      </c>
      <c r="B25" s="47" t="s">
        <v>57</v>
      </c>
      <c r="C25" s="48" t="s">
        <v>58</v>
      </c>
    </row>
    <row r="26" spans="1:3" ht="15.75" hidden="1" customHeight="1">
      <c r="A26" s="42" t="s">
        <v>22</v>
      </c>
      <c r="B26" s="163" t="s">
        <v>120</v>
      </c>
      <c r="C26" s="164" t="s">
        <v>122</v>
      </c>
    </row>
    <row r="27" spans="1:3" ht="45" hidden="1" customHeight="1">
      <c r="A27" s="42" t="s">
        <v>22</v>
      </c>
      <c r="B27" s="163" t="s">
        <v>119</v>
      </c>
      <c r="C27" s="165" t="s">
        <v>121</v>
      </c>
    </row>
    <row r="28" spans="1:3" ht="12" hidden="1" customHeight="1">
      <c r="A28" s="42" t="s">
        <v>22</v>
      </c>
      <c r="B28" s="30" t="s">
        <v>59</v>
      </c>
      <c r="C28" s="49" t="s">
        <v>60</v>
      </c>
    </row>
    <row r="29" spans="1:3" ht="15" hidden="1" customHeight="1">
      <c r="A29" s="42" t="s">
        <v>22</v>
      </c>
      <c r="B29" s="43" t="s">
        <v>61</v>
      </c>
      <c r="C29" s="50" t="s">
        <v>62</v>
      </c>
    </row>
    <row r="30" spans="1:3" ht="24" customHeight="1">
      <c r="A30" s="160" t="s">
        <v>22</v>
      </c>
      <c r="B30" s="30" t="s">
        <v>63</v>
      </c>
      <c r="C30" s="161" t="s">
        <v>64</v>
      </c>
    </row>
    <row r="31" spans="1:3" ht="15" customHeight="1">
      <c r="A31" s="42" t="s">
        <v>22</v>
      </c>
      <c r="B31" s="52" t="s">
        <v>65</v>
      </c>
      <c r="C31" s="53" t="s">
        <v>66</v>
      </c>
    </row>
    <row r="32" spans="1:3" ht="25.5" customHeight="1">
      <c r="A32" s="42" t="s">
        <v>22</v>
      </c>
      <c r="B32" s="51" t="s">
        <v>257</v>
      </c>
      <c r="C32" s="54" t="s">
        <v>67</v>
      </c>
    </row>
    <row r="33" spans="1:4" ht="17.25" customHeight="1">
      <c r="A33" s="42" t="s">
        <v>22</v>
      </c>
      <c r="B33" s="55" t="s">
        <v>258</v>
      </c>
      <c r="C33" s="56" t="s">
        <v>68</v>
      </c>
    </row>
    <row r="34" spans="1:4" ht="24" hidden="1" customHeight="1">
      <c r="A34" s="42" t="s">
        <v>22</v>
      </c>
      <c r="B34" s="55" t="s">
        <v>124</v>
      </c>
      <c r="C34" s="174" t="s">
        <v>123</v>
      </c>
    </row>
    <row r="35" spans="1:4" ht="29.25" customHeight="1">
      <c r="A35" s="42" t="s">
        <v>22</v>
      </c>
      <c r="B35" s="51" t="s">
        <v>259</v>
      </c>
      <c r="C35" s="54" t="s">
        <v>69</v>
      </c>
    </row>
    <row r="36" spans="1:4" ht="29.25" customHeight="1">
      <c r="A36" s="232" t="s">
        <v>22</v>
      </c>
      <c r="B36" s="231" t="s">
        <v>221</v>
      </c>
      <c r="C36" s="234" t="s">
        <v>222</v>
      </c>
    </row>
    <row r="37" spans="1:4" ht="11.25" customHeight="1">
      <c r="A37" s="42" t="s">
        <v>22</v>
      </c>
      <c r="B37" s="57" t="s">
        <v>260</v>
      </c>
      <c r="C37" s="233" t="s">
        <v>70</v>
      </c>
    </row>
    <row r="38" spans="1:4" ht="27.75" customHeight="1">
      <c r="A38" s="42" t="s">
        <v>22</v>
      </c>
      <c r="B38" s="51" t="s">
        <v>261</v>
      </c>
      <c r="C38" s="54" t="s">
        <v>71</v>
      </c>
    </row>
    <row r="39" spans="1:4" ht="25.5" hidden="1" customHeight="1">
      <c r="A39" s="42" t="s">
        <v>22</v>
      </c>
      <c r="B39" s="55" t="s">
        <v>72</v>
      </c>
      <c r="C39" s="56" t="s">
        <v>73</v>
      </c>
    </row>
    <row r="40" spans="1:4" ht="28.5" customHeight="1">
      <c r="A40" s="42" t="s">
        <v>22</v>
      </c>
      <c r="B40" s="58" t="s">
        <v>262</v>
      </c>
      <c r="C40" s="59" t="s">
        <v>74</v>
      </c>
    </row>
    <row r="41" spans="1:4" ht="24.75" customHeight="1">
      <c r="A41" s="42" t="s">
        <v>22</v>
      </c>
      <c r="B41" s="58" t="s">
        <v>263</v>
      </c>
      <c r="C41" s="59" t="s">
        <v>136</v>
      </c>
    </row>
    <row r="42" spans="1:4" ht="12.75" customHeight="1">
      <c r="A42" s="42" t="s">
        <v>22</v>
      </c>
      <c r="B42" s="51" t="s">
        <v>264</v>
      </c>
      <c r="C42" s="54" t="s">
        <v>75</v>
      </c>
    </row>
    <row r="43" spans="1:4" ht="25.5" customHeight="1">
      <c r="A43" s="42" t="s">
        <v>22</v>
      </c>
      <c r="B43" s="55" t="s">
        <v>265</v>
      </c>
      <c r="C43" s="56" t="s">
        <v>76</v>
      </c>
    </row>
    <row r="44" spans="1:4" ht="13.5" customHeight="1">
      <c r="A44" s="42" t="s">
        <v>22</v>
      </c>
      <c r="B44" s="60" t="s">
        <v>266</v>
      </c>
      <c r="C44" s="61" t="s">
        <v>77</v>
      </c>
    </row>
    <row r="45" spans="1:4" ht="27" hidden="1" customHeight="1">
      <c r="A45" s="42" t="s">
        <v>22</v>
      </c>
      <c r="B45" s="62" t="s">
        <v>78</v>
      </c>
      <c r="C45" s="63" t="s">
        <v>79</v>
      </c>
    </row>
    <row r="46" spans="1:4" ht="33.75" hidden="1">
      <c r="A46" s="42" t="s">
        <v>22</v>
      </c>
      <c r="B46" s="64" t="s">
        <v>80</v>
      </c>
      <c r="C46" s="65" t="s">
        <v>81</v>
      </c>
    </row>
    <row r="47" spans="1:4" ht="12" customHeight="1">
      <c r="A47" s="160"/>
      <c r="B47" s="162"/>
      <c r="C47" s="161" t="s">
        <v>82</v>
      </c>
    </row>
    <row r="48" spans="1:4">
      <c r="A48" s="67"/>
      <c r="B48" s="68"/>
      <c r="C48" s="68"/>
      <c r="D48" s="69"/>
    </row>
  </sheetData>
  <mergeCells count="3">
    <mergeCell ref="A5:D5"/>
    <mergeCell ref="A6:D6"/>
    <mergeCell ref="C4:D4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>
      <selection activeCell="C10" sqref="C10"/>
    </sheetView>
  </sheetViews>
  <sheetFormatPr defaultRowHeight="12.75"/>
  <cols>
    <col min="1" max="1" width="6.140625" customWidth="1"/>
    <col min="2" max="2" width="23.85546875" customWidth="1"/>
    <col min="3" max="3" width="60.5703125" customWidth="1"/>
  </cols>
  <sheetData>
    <row r="1" spans="1:4">
      <c r="B1" s="466" t="s">
        <v>288</v>
      </c>
      <c r="C1" s="466"/>
      <c r="D1" s="186"/>
    </row>
    <row r="2" spans="1:4">
      <c r="B2" s="466" t="s">
        <v>18</v>
      </c>
      <c r="C2" s="466"/>
      <c r="D2" s="186"/>
    </row>
    <row r="3" spans="1:4">
      <c r="B3" s="466" t="s">
        <v>19</v>
      </c>
      <c r="C3" s="466"/>
      <c r="D3" s="186"/>
    </row>
    <row r="4" spans="1:4">
      <c r="B4" s="466" t="s">
        <v>303</v>
      </c>
      <c r="C4" s="466"/>
      <c r="D4" s="186"/>
    </row>
    <row r="5" spans="1:4">
      <c r="C5" s="175"/>
    </row>
    <row r="6" spans="1:4">
      <c r="C6" s="176"/>
    </row>
    <row r="7" spans="1:4" ht="16.5">
      <c r="A7" s="467" t="s">
        <v>125</v>
      </c>
      <c r="B7" s="468"/>
      <c r="C7" s="468"/>
    </row>
    <row r="8" spans="1:4" ht="16.5">
      <c r="A8" s="467" t="s">
        <v>126</v>
      </c>
      <c r="B8" s="467"/>
      <c r="C8" s="467"/>
    </row>
    <row r="9" spans="1:4" ht="13.5" customHeight="1">
      <c r="A9" s="177"/>
      <c r="B9" s="177"/>
      <c r="C9" s="178" t="s">
        <v>216</v>
      </c>
    </row>
    <row r="10" spans="1:4" ht="15.75">
      <c r="A10" s="179"/>
      <c r="B10" s="179"/>
      <c r="C10" s="179"/>
    </row>
    <row r="11" spans="1:4" ht="36.75" customHeight="1">
      <c r="A11" s="7" t="s">
        <v>127</v>
      </c>
      <c r="B11" s="7" t="s">
        <v>128</v>
      </c>
      <c r="C11" s="7" t="s">
        <v>129</v>
      </c>
    </row>
    <row r="12" spans="1:4">
      <c r="A12" s="180">
        <v>1</v>
      </c>
      <c r="B12" s="180">
        <v>2</v>
      </c>
      <c r="C12" s="180">
        <v>3</v>
      </c>
    </row>
    <row r="13" spans="1:4" ht="30" customHeight="1">
      <c r="A13" s="181" t="s">
        <v>22</v>
      </c>
      <c r="B13" s="181" t="s">
        <v>130</v>
      </c>
      <c r="C13" s="3" t="s">
        <v>131</v>
      </c>
    </row>
    <row r="14" spans="1:4" ht="28.5" customHeight="1">
      <c r="A14" s="181" t="s">
        <v>22</v>
      </c>
      <c r="B14" s="181" t="s">
        <v>132</v>
      </c>
      <c r="C14" s="3" t="s">
        <v>133</v>
      </c>
    </row>
    <row r="15" spans="1:4" ht="13.5" customHeight="1">
      <c r="A15" s="182"/>
      <c r="B15" s="182"/>
      <c r="C15" s="183"/>
    </row>
    <row r="16" spans="1:4" ht="12" customHeight="1">
      <c r="A16" s="12"/>
      <c r="B16" s="184"/>
      <c r="C16" s="1"/>
    </row>
    <row r="17" spans="1:3">
      <c r="A17" s="8"/>
      <c r="B17" s="184"/>
      <c r="C17" s="1"/>
    </row>
    <row r="18" spans="1:3">
      <c r="A18" s="8"/>
      <c r="B18" s="184"/>
      <c r="C18" s="1"/>
    </row>
    <row r="19" spans="1:3">
      <c r="A19" s="185"/>
      <c r="B19" s="184"/>
      <c r="C19" s="1"/>
    </row>
    <row r="20" spans="1:3">
      <c r="A20" s="184"/>
      <c r="B20" s="184"/>
      <c r="C20" s="1"/>
    </row>
    <row r="21" spans="1:3">
      <c r="A21" s="184"/>
      <c r="B21" s="184"/>
      <c r="C21" s="1"/>
    </row>
    <row r="22" spans="1:3">
      <c r="A22" s="184"/>
      <c r="B22" s="184"/>
      <c r="C22" s="1"/>
    </row>
  </sheetData>
  <mergeCells count="6">
    <mergeCell ref="A8:C8"/>
    <mergeCell ref="B1:C1"/>
    <mergeCell ref="B2:C2"/>
    <mergeCell ref="B3:C3"/>
    <mergeCell ref="B4:C4"/>
    <mergeCell ref="A7:C7"/>
  </mergeCells>
  <pageMargins left="1.1811023622047245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B4" sqref="B4:C4"/>
    </sheetView>
  </sheetViews>
  <sheetFormatPr defaultRowHeight="12.75"/>
  <cols>
    <col min="1" max="1" width="70.85546875" style="71" customWidth="1"/>
    <col min="2" max="2" width="22" style="71" customWidth="1"/>
    <col min="3" max="3" width="9.85546875" style="117" customWidth="1"/>
    <col min="4" max="4" width="9.140625" style="73"/>
    <col min="5" max="5" width="10.85546875" style="73" bestFit="1" customWidth="1"/>
    <col min="6" max="6" width="9.140625" style="73"/>
    <col min="7" max="7" width="9.28515625" style="73" bestFit="1" customWidth="1"/>
    <col min="8" max="16384" width="9.140625" style="73"/>
  </cols>
  <sheetData>
    <row r="1" spans="1:5" s="18" customFormat="1">
      <c r="A1" s="70"/>
      <c r="B1" s="19"/>
      <c r="C1" s="20" t="s">
        <v>289</v>
      </c>
      <c r="D1" s="71"/>
    </row>
    <row r="2" spans="1:5" s="18" customFormat="1">
      <c r="A2" s="72"/>
      <c r="B2" s="19"/>
      <c r="C2" s="20" t="s">
        <v>18</v>
      </c>
      <c r="D2" s="73"/>
    </row>
    <row r="3" spans="1:5" s="18" customFormat="1">
      <c r="B3" s="19"/>
      <c r="C3" s="20" t="s">
        <v>19</v>
      </c>
      <c r="D3" s="73"/>
    </row>
    <row r="4" spans="1:5" s="18" customFormat="1" ht="12.75" customHeight="1">
      <c r="B4" s="466" t="s">
        <v>303</v>
      </c>
      <c r="C4" s="466"/>
      <c r="D4" s="73"/>
    </row>
    <row r="5" spans="1:5" s="18" customFormat="1" ht="7.5" customHeight="1">
      <c r="A5" s="74"/>
      <c r="B5" s="469"/>
      <c r="C5" s="469"/>
      <c r="D5" s="73"/>
    </row>
    <row r="6" spans="1:5" s="18" customFormat="1" ht="15.75">
      <c r="A6" s="470" t="s">
        <v>83</v>
      </c>
      <c r="B6" s="470"/>
      <c r="C6" s="470"/>
      <c r="D6" s="73"/>
    </row>
    <row r="7" spans="1:5" s="18" customFormat="1" ht="15.75" customHeight="1">
      <c r="A7" s="470" t="s">
        <v>297</v>
      </c>
      <c r="B7" s="470"/>
      <c r="C7" s="470"/>
      <c r="D7" s="73"/>
    </row>
    <row r="8" spans="1:5" s="18" customFormat="1" ht="12.75" customHeight="1">
      <c r="A8" s="75"/>
      <c r="B8" s="75"/>
      <c r="C8" s="319"/>
      <c r="D8" s="73"/>
    </row>
    <row r="9" spans="1:5" ht="38.25" customHeight="1">
      <c r="A9" s="471" t="s">
        <v>28</v>
      </c>
      <c r="B9" s="473" t="s">
        <v>27</v>
      </c>
      <c r="C9" s="475" t="s">
        <v>89</v>
      </c>
      <c r="D9" s="475"/>
      <c r="E9" s="475"/>
    </row>
    <row r="10" spans="1:5">
      <c r="A10" s="472"/>
      <c r="B10" s="474"/>
      <c r="C10" s="320">
        <v>2020</v>
      </c>
      <c r="D10" s="125">
        <v>2021</v>
      </c>
      <c r="E10" s="125">
        <v>2022</v>
      </c>
    </row>
    <row r="11" spans="1:5" s="78" customFormat="1" ht="22.5" customHeight="1">
      <c r="A11" s="76" t="s">
        <v>30</v>
      </c>
      <c r="B11" s="28" t="s">
        <v>29</v>
      </c>
      <c r="C11" s="77">
        <f>SUM(C12+C17+C19+C24+C28+C14+C26)</f>
        <v>891.90000000000009</v>
      </c>
      <c r="D11" s="77">
        <f>SUM(D12+D17+D19+D24+D28+D14+D26)</f>
        <v>891.90000000000009</v>
      </c>
      <c r="E11" s="77">
        <f>SUM(E12+E17+E19+E24+E28+E14+E26)</f>
        <v>891.90000000000009</v>
      </c>
    </row>
    <row r="12" spans="1:5">
      <c r="A12" s="79" t="s">
        <v>32</v>
      </c>
      <c r="B12" s="30" t="s">
        <v>31</v>
      </c>
      <c r="C12" s="80">
        <f>SUM(C13)</f>
        <v>168.8</v>
      </c>
      <c r="D12" s="80">
        <f>SUM(D13)</f>
        <v>168.8</v>
      </c>
      <c r="E12" s="80">
        <f>SUM(E13)</f>
        <v>168.8</v>
      </c>
    </row>
    <row r="13" spans="1:5" ht="15" customHeight="1">
      <c r="A13" s="81" t="s">
        <v>34</v>
      </c>
      <c r="B13" s="32" t="s">
        <v>33</v>
      </c>
      <c r="C13" s="82">
        <v>168.8</v>
      </c>
      <c r="D13" s="82">
        <v>168.8</v>
      </c>
      <c r="E13" s="82">
        <v>168.8</v>
      </c>
    </row>
    <row r="14" spans="1:5" ht="15" customHeight="1">
      <c r="A14" s="83" t="s">
        <v>36</v>
      </c>
      <c r="B14" s="35" t="s">
        <v>35</v>
      </c>
      <c r="C14" s="84">
        <f>C15+C16</f>
        <v>648.70000000000005</v>
      </c>
      <c r="D14" s="84">
        <f>D15+D16</f>
        <v>648.70000000000005</v>
      </c>
      <c r="E14" s="84">
        <f>E15+E16</f>
        <v>648.70000000000005</v>
      </c>
    </row>
    <row r="15" spans="1:5" ht="15" customHeight="1">
      <c r="A15" s="85" t="s">
        <v>38</v>
      </c>
      <c r="B15" s="37" t="s">
        <v>37</v>
      </c>
      <c r="C15" s="82">
        <v>72</v>
      </c>
      <c r="D15" s="82">
        <v>72</v>
      </c>
      <c r="E15" s="82">
        <v>72</v>
      </c>
    </row>
    <row r="16" spans="1:5" ht="15" customHeight="1">
      <c r="A16" s="85" t="s">
        <v>40</v>
      </c>
      <c r="B16" s="37" t="s">
        <v>39</v>
      </c>
      <c r="C16" s="82">
        <v>576.70000000000005</v>
      </c>
      <c r="D16" s="82">
        <v>576.70000000000005</v>
      </c>
      <c r="E16" s="82">
        <v>576.70000000000005</v>
      </c>
    </row>
    <row r="17" spans="1:7">
      <c r="A17" s="86" t="s">
        <v>42</v>
      </c>
      <c r="B17" s="40" t="s">
        <v>41</v>
      </c>
      <c r="C17" s="87">
        <f>C18</f>
        <v>24.4</v>
      </c>
      <c r="D17" s="87">
        <f>D18</f>
        <v>24.4</v>
      </c>
      <c r="E17" s="87">
        <f>E18</f>
        <v>24.4</v>
      </c>
    </row>
    <row r="18" spans="1:7" s="89" customFormat="1" ht="25.5" customHeight="1">
      <c r="A18" s="88" t="s">
        <v>44</v>
      </c>
      <c r="B18" s="37" t="s">
        <v>43</v>
      </c>
      <c r="C18" s="82">
        <v>24.4</v>
      </c>
      <c r="D18" s="82">
        <v>24.4</v>
      </c>
      <c r="E18" s="82">
        <v>24.4</v>
      </c>
    </row>
    <row r="19" spans="1:7" ht="27.75" customHeight="1">
      <c r="A19" s="79" t="s">
        <v>46</v>
      </c>
      <c r="B19" s="30" t="s">
        <v>45</v>
      </c>
      <c r="C19" s="80">
        <f t="shared" ref="C19:E20" si="0">SUM(C20)</f>
        <v>50</v>
      </c>
      <c r="D19" s="80">
        <f t="shared" si="0"/>
        <v>50</v>
      </c>
      <c r="E19" s="80">
        <f t="shared" si="0"/>
        <v>50</v>
      </c>
    </row>
    <row r="20" spans="1:7" s="89" customFormat="1" ht="52.5" customHeight="1">
      <c r="A20" s="90" t="s">
        <v>48</v>
      </c>
      <c r="B20" s="43" t="s">
        <v>47</v>
      </c>
      <c r="C20" s="91">
        <f t="shared" si="0"/>
        <v>50</v>
      </c>
      <c r="D20" s="91">
        <f t="shared" si="0"/>
        <v>50</v>
      </c>
      <c r="E20" s="91">
        <f t="shared" si="0"/>
        <v>50</v>
      </c>
    </row>
    <row r="21" spans="1:7" ht="50.25" customHeight="1">
      <c r="A21" s="92" t="s">
        <v>50</v>
      </c>
      <c r="B21" s="44" t="s">
        <v>49</v>
      </c>
      <c r="C21" s="82">
        <v>50</v>
      </c>
      <c r="D21" s="82">
        <v>50</v>
      </c>
      <c r="E21" s="82">
        <v>50</v>
      </c>
      <c r="G21" s="93"/>
    </row>
    <row r="22" spans="1:7" ht="51.75" hidden="1" customHeight="1">
      <c r="A22" s="83" t="s">
        <v>52</v>
      </c>
      <c r="B22" s="45" t="s">
        <v>51</v>
      </c>
      <c r="C22" s="94" t="e">
        <f>C23</f>
        <v>#REF!</v>
      </c>
      <c r="D22" s="94" t="e">
        <f>D23</f>
        <v>#REF!</v>
      </c>
      <c r="E22" s="94" t="e">
        <f>E23</f>
        <v>#REF!</v>
      </c>
      <c r="G22" s="93"/>
    </row>
    <row r="23" spans="1:7" ht="54.75" hidden="1" customHeight="1">
      <c r="A23" s="85" t="s">
        <v>54</v>
      </c>
      <c r="B23" s="46" t="s">
        <v>53</v>
      </c>
      <c r="C23" s="82" t="e">
        <f>'Адм. доходов'!#REF!</f>
        <v>#REF!</v>
      </c>
      <c r="D23" s="82" t="e">
        <f>'Адм. доходов'!#REF!</f>
        <v>#REF!</v>
      </c>
      <c r="E23" s="82" t="e">
        <f>'Адм. доходов'!#REF!</f>
        <v>#REF!</v>
      </c>
    </row>
    <row r="24" spans="1:7" ht="25.5" hidden="1">
      <c r="A24" s="173" t="s">
        <v>56</v>
      </c>
      <c r="B24" s="30" t="s">
        <v>55</v>
      </c>
      <c r="C24" s="80">
        <f>C25</f>
        <v>0</v>
      </c>
      <c r="D24" s="80">
        <f>D25</f>
        <v>0</v>
      </c>
      <c r="E24" s="80">
        <f>E25</f>
        <v>0</v>
      </c>
    </row>
    <row r="25" spans="1:7" hidden="1">
      <c r="A25" s="166" t="s">
        <v>58</v>
      </c>
      <c r="B25" s="167" t="s">
        <v>57</v>
      </c>
      <c r="C25" s="109">
        <v>0</v>
      </c>
      <c r="D25" s="109">
        <v>0</v>
      </c>
      <c r="E25" s="109">
        <v>0</v>
      </c>
    </row>
    <row r="26" spans="1:7" hidden="1">
      <c r="A26" s="170" t="s">
        <v>122</v>
      </c>
      <c r="B26" s="171" t="s">
        <v>120</v>
      </c>
      <c r="C26" s="172">
        <f>C27</f>
        <v>0</v>
      </c>
      <c r="D26" s="172">
        <f>D27</f>
        <v>0</v>
      </c>
      <c r="E26" s="172">
        <f>E27</f>
        <v>0</v>
      </c>
    </row>
    <row r="27" spans="1:7" ht="45" hidden="1">
      <c r="A27" s="165" t="s">
        <v>121</v>
      </c>
      <c r="B27" s="169" t="s">
        <v>119</v>
      </c>
      <c r="C27" s="168">
        <v>0</v>
      </c>
      <c r="D27" s="168">
        <v>0</v>
      </c>
      <c r="E27" s="168">
        <v>0</v>
      </c>
    </row>
    <row r="28" spans="1:7" hidden="1">
      <c r="A28" s="95" t="s">
        <v>60</v>
      </c>
      <c r="B28" s="30" t="s">
        <v>59</v>
      </c>
      <c r="C28" s="80">
        <f>SUM(C29:C29)</f>
        <v>0</v>
      </c>
      <c r="D28" s="80">
        <f>SUM(D29:D29)</f>
        <v>0</v>
      </c>
      <c r="E28" s="80">
        <f>SUM(E29:E29)</f>
        <v>0</v>
      </c>
    </row>
    <row r="29" spans="1:7" ht="1.5" hidden="1" customHeight="1">
      <c r="A29" s="96" t="s">
        <v>62</v>
      </c>
      <c r="B29" s="43" t="s">
        <v>61</v>
      </c>
      <c r="C29" s="82">
        <v>0</v>
      </c>
      <c r="D29" s="82">
        <v>0</v>
      </c>
      <c r="E29" s="82">
        <v>0</v>
      </c>
    </row>
    <row r="30" spans="1:7" s="99" customFormat="1" ht="23.25" customHeight="1">
      <c r="A30" s="97" t="s">
        <v>64</v>
      </c>
      <c r="B30" s="51" t="s">
        <v>63</v>
      </c>
      <c r="C30" s="98">
        <f>SUM(C31)</f>
        <v>3084.9</v>
      </c>
      <c r="D30" s="98">
        <f>SUM(D31)</f>
        <v>667.5</v>
      </c>
      <c r="E30" s="98">
        <f>SUM(E31)</f>
        <v>710</v>
      </c>
      <c r="G30" s="100"/>
    </row>
    <row r="31" spans="1:7" s="103" customFormat="1" ht="29.25" customHeight="1">
      <c r="A31" s="101" t="s">
        <v>66</v>
      </c>
      <c r="B31" s="52" t="s">
        <v>65</v>
      </c>
      <c r="C31" s="102">
        <f>SUM(C32+C35+C38+C42+C45)</f>
        <v>3084.9</v>
      </c>
      <c r="D31" s="102">
        <f>SUM(D32+D35+D38+D42+D45)</f>
        <v>667.5</v>
      </c>
      <c r="E31" s="102">
        <f>SUM(E32+E35+E38+E42+E45)</f>
        <v>710</v>
      </c>
    </row>
    <row r="32" spans="1:7" s="103" customFormat="1" ht="27" customHeight="1">
      <c r="A32" s="457" t="s">
        <v>67</v>
      </c>
      <c r="B32" s="458" t="s">
        <v>267</v>
      </c>
      <c r="C32" s="459">
        <f>SUM(C33+C34)</f>
        <v>526.4</v>
      </c>
      <c r="D32" s="459">
        <f>SUM(D33+D34)</f>
        <v>490.6</v>
      </c>
      <c r="E32" s="459">
        <f>SUM(E33+E34)</f>
        <v>529.70000000000005</v>
      </c>
    </row>
    <row r="33" spans="1:5" s="105" customFormat="1" ht="16.5" customHeight="1">
      <c r="A33" s="104" t="s">
        <v>68</v>
      </c>
      <c r="B33" s="55" t="s">
        <v>258</v>
      </c>
      <c r="C33" s="451">
        <v>526.4</v>
      </c>
      <c r="D33" s="451">
        <v>490.6</v>
      </c>
      <c r="E33" s="451">
        <v>529.70000000000005</v>
      </c>
    </row>
    <row r="34" spans="1:5" s="105" customFormat="1" ht="16.5" hidden="1" customHeight="1">
      <c r="A34" s="174" t="s">
        <v>123</v>
      </c>
      <c r="B34" s="55" t="s">
        <v>268</v>
      </c>
      <c r="C34" s="452">
        <v>0</v>
      </c>
      <c r="D34" s="452">
        <v>0</v>
      </c>
      <c r="E34" s="452">
        <v>0</v>
      </c>
    </row>
    <row r="35" spans="1:5" s="103" customFormat="1" ht="25.5" customHeight="1">
      <c r="A35" s="457" t="s">
        <v>69</v>
      </c>
      <c r="B35" s="458" t="s">
        <v>259</v>
      </c>
      <c r="C35" s="459">
        <f>C37+C36</f>
        <v>1008.6</v>
      </c>
      <c r="D35" s="459">
        <f>D37+D36</f>
        <v>0</v>
      </c>
      <c r="E35" s="459">
        <f>E37+E36</f>
        <v>0</v>
      </c>
    </row>
    <row r="36" spans="1:5" s="103" customFormat="1" ht="25.5" customHeight="1">
      <c r="A36" s="234" t="s">
        <v>222</v>
      </c>
      <c r="B36" s="235" t="s">
        <v>221</v>
      </c>
      <c r="C36" s="453">
        <v>0</v>
      </c>
      <c r="D36" s="453">
        <v>0</v>
      </c>
      <c r="E36" s="453">
        <v>0</v>
      </c>
    </row>
    <row r="37" spans="1:5" s="103" customFormat="1" ht="20.25" customHeight="1">
      <c r="A37" s="106" t="s">
        <v>70</v>
      </c>
      <c r="B37" s="107" t="s">
        <v>260</v>
      </c>
      <c r="C37" s="454">
        <v>1008.6</v>
      </c>
      <c r="D37" s="454">
        <v>0</v>
      </c>
      <c r="E37" s="454">
        <v>0</v>
      </c>
    </row>
    <row r="38" spans="1:5" s="103" customFormat="1" ht="28.5" customHeight="1">
      <c r="A38" s="457" t="s">
        <v>71</v>
      </c>
      <c r="B38" s="458" t="s">
        <v>261</v>
      </c>
      <c r="C38" s="459">
        <f>SUM(C40:C41)</f>
        <v>183.7</v>
      </c>
      <c r="D38" s="459">
        <f>SUM(D40:D41)</f>
        <v>176.9</v>
      </c>
      <c r="E38" s="459">
        <f>SUM(E40:E41)</f>
        <v>180.3</v>
      </c>
    </row>
    <row r="39" spans="1:5" s="103" customFormat="1" ht="37.5" hidden="1" customHeight="1">
      <c r="A39" s="104" t="s">
        <v>73</v>
      </c>
      <c r="B39" s="55" t="s">
        <v>72</v>
      </c>
      <c r="C39" s="454"/>
      <c r="D39" s="454"/>
      <c r="E39" s="454"/>
    </row>
    <row r="40" spans="1:5" s="105" customFormat="1" ht="30" customHeight="1">
      <c r="A40" s="108" t="s">
        <v>74</v>
      </c>
      <c r="B40" s="58" t="s">
        <v>262</v>
      </c>
      <c r="C40" s="455">
        <v>121.2</v>
      </c>
      <c r="D40" s="455">
        <v>114.4</v>
      </c>
      <c r="E40" s="455">
        <v>117.8</v>
      </c>
    </row>
    <row r="41" spans="1:5" s="105" customFormat="1" ht="29.25" customHeight="1">
      <c r="A41" s="108" t="s">
        <v>136</v>
      </c>
      <c r="B41" s="58" t="s">
        <v>263</v>
      </c>
      <c r="C41" s="456">
        <v>62.5</v>
      </c>
      <c r="D41" s="456">
        <v>62.5</v>
      </c>
      <c r="E41" s="456">
        <v>62.5</v>
      </c>
    </row>
    <row r="42" spans="1:5" s="103" customFormat="1" ht="16.5" customHeight="1">
      <c r="A42" s="457" t="s">
        <v>75</v>
      </c>
      <c r="B42" s="458" t="s">
        <v>264</v>
      </c>
      <c r="C42" s="459">
        <f>SUM(C43+C44+C47)</f>
        <v>1366.2</v>
      </c>
      <c r="D42" s="459">
        <f t="shared" ref="D42:E42" si="1">SUM(D43+D44+D47)</f>
        <v>0</v>
      </c>
      <c r="E42" s="459">
        <f t="shared" si="1"/>
        <v>0</v>
      </c>
    </row>
    <row r="43" spans="1:5" s="103" customFormat="1" ht="38.25">
      <c r="A43" s="104" t="s">
        <v>76</v>
      </c>
      <c r="B43" s="55" t="s">
        <v>265</v>
      </c>
      <c r="C43" s="109">
        <v>136.19999999999999</v>
      </c>
      <c r="D43" s="109">
        <v>0</v>
      </c>
      <c r="E43" s="109">
        <v>0</v>
      </c>
    </row>
    <row r="44" spans="1:5" s="103" customFormat="1" ht="16.5" customHeight="1">
      <c r="A44" s="110" t="s">
        <v>77</v>
      </c>
      <c r="B44" s="111" t="s">
        <v>266</v>
      </c>
      <c r="C44" s="112">
        <v>851.3</v>
      </c>
      <c r="D44" s="112">
        <v>0</v>
      </c>
      <c r="E44" s="112">
        <v>0</v>
      </c>
    </row>
    <row r="45" spans="1:5" s="103" customFormat="1" ht="18" hidden="1" customHeight="1">
      <c r="A45" s="63" t="s">
        <v>79</v>
      </c>
      <c r="B45" s="113" t="s">
        <v>84</v>
      </c>
      <c r="C45" s="114">
        <f>C46</f>
        <v>0</v>
      </c>
      <c r="D45" s="114">
        <f>D46</f>
        <v>0</v>
      </c>
      <c r="E45" s="114">
        <f>E46</f>
        <v>0</v>
      </c>
    </row>
    <row r="46" spans="1:5" s="116" customFormat="1" ht="24" hidden="1">
      <c r="A46" s="115" t="s">
        <v>81</v>
      </c>
      <c r="B46" s="64" t="s">
        <v>85</v>
      </c>
      <c r="C46" s="66">
        <v>0</v>
      </c>
      <c r="D46" s="66">
        <v>0</v>
      </c>
      <c r="E46" s="66">
        <v>0</v>
      </c>
    </row>
    <row r="47" spans="1:5" s="103" customFormat="1" ht="37.5" customHeight="1">
      <c r="A47" s="234" t="s">
        <v>302</v>
      </c>
      <c r="B47" s="111" t="s">
        <v>266</v>
      </c>
      <c r="C47" s="304">
        <v>378.7</v>
      </c>
      <c r="D47" s="304">
        <v>0</v>
      </c>
      <c r="E47" s="304">
        <v>0</v>
      </c>
    </row>
    <row r="48" spans="1:5" s="99" customFormat="1" ht="15.75">
      <c r="A48" s="460" t="s">
        <v>82</v>
      </c>
      <c r="B48" s="461"/>
      <c r="C48" s="462">
        <f>SUM(C11+C30)</f>
        <v>3976.8</v>
      </c>
      <c r="D48" s="462">
        <f>SUM(D11+D30)</f>
        <v>1559.4</v>
      </c>
      <c r="E48" s="462">
        <f>SUM(E11+E30)</f>
        <v>1601.9</v>
      </c>
    </row>
  </sheetData>
  <mergeCells count="7">
    <mergeCell ref="B5:C5"/>
    <mergeCell ref="A6:C6"/>
    <mergeCell ref="A7:C7"/>
    <mergeCell ref="B4:C4"/>
    <mergeCell ref="A9:A10"/>
    <mergeCell ref="B9:B10"/>
    <mergeCell ref="C9:E9"/>
  </mergeCells>
  <pageMargins left="0.98425196850393704" right="0.19685039370078741" top="0.19685039370078741" bottom="0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11" sqref="B11"/>
    </sheetView>
  </sheetViews>
  <sheetFormatPr defaultRowHeight="12.75"/>
  <cols>
    <col min="1" max="1" width="35.42578125" customWidth="1"/>
    <col min="2" max="2" width="24.140625" customWidth="1"/>
    <col min="3" max="3" width="11" customWidth="1"/>
    <col min="4" max="4" width="10.5703125" customWidth="1"/>
    <col min="5" max="5" width="9.85546875" customWidth="1"/>
  </cols>
  <sheetData>
    <row r="1" spans="1:6">
      <c r="A1" s="1"/>
      <c r="B1" s="466" t="s">
        <v>290</v>
      </c>
      <c r="C1" s="466"/>
    </row>
    <row r="2" spans="1:6">
      <c r="A2" s="1"/>
      <c r="B2" s="466" t="s">
        <v>18</v>
      </c>
      <c r="C2" s="466"/>
    </row>
    <row r="3" spans="1:6">
      <c r="A3" s="1"/>
      <c r="B3" s="466" t="s">
        <v>19</v>
      </c>
      <c r="C3" s="466"/>
    </row>
    <row r="4" spans="1:6">
      <c r="A4" s="1"/>
      <c r="B4" s="466" t="s">
        <v>303</v>
      </c>
      <c r="C4" s="466"/>
    </row>
    <row r="5" spans="1:6">
      <c r="A5" s="1"/>
      <c r="B5" s="1"/>
      <c r="C5" s="1"/>
    </row>
    <row r="6" spans="1:6" ht="16.5">
      <c r="A6" s="479" t="s">
        <v>23</v>
      </c>
      <c r="B6" s="479"/>
      <c r="C6" s="479"/>
    </row>
    <row r="7" spans="1:6" ht="16.5">
      <c r="A7" s="479" t="s">
        <v>298</v>
      </c>
      <c r="B7" s="479"/>
      <c r="C7" s="479"/>
    </row>
    <row r="8" spans="1:6">
      <c r="A8" s="1"/>
      <c r="B8" s="1"/>
      <c r="C8" s="1"/>
    </row>
    <row r="9" spans="1:6" ht="45" customHeight="1">
      <c r="A9" s="476" t="s">
        <v>0</v>
      </c>
      <c r="B9" s="476" t="s">
        <v>3</v>
      </c>
      <c r="C9" s="478" t="s">
        <v>17</v>
      </c>
      <c r="D9" s="478"/>
      <c r="E9" s="478"/>
    </row>
    <row r="10" spans="1:6" ht="14.25" customHeight="1">
      <c r="A10" s="477"/>
      <c r="B10" s="477"/>
      <c r="C10" s="7">
        <v>2020</v>
      </c>
      <c r="D10" s="331">
        <v>2021</v>
      </c>
      <c r="E10" s="331">
        <v>2022</v>
      </c>
    </row>
    <row r="11" spans="1:6" ht="35.25" customHeight="1">
      <c r="A11" s="9" t="s">
        <v>4</v>
      </c>
      <c r="B11" s="2" t="s">
        <v>5</v>
      </c>
      <c r="C11" s="513">
        <f>C15+C19</f>
        <v>0</v>
      </c>
      <c r="D11" s="513">
        <f>D15+D19</f>
        <v>59</v>
      </c>
      <c r="E11" s="513">
        <f>E15+E19</f>
        <v>20.099999999999909</v>
      </c>
    </row>
    <row r="12" spans="1:6" ht="30">
      <c r="A12" s="13" t="s">
        <v>2</v>
      </c>
      <c r="B12" s="4" t="s">
        <v>6</v>
      </c>
      <c r="C12" s="514">
        <f t="shared" ref="C12:E14" si="0">C13</f>
        <v>-3976.8</v>
      </c>
      <c r="D12" s="514">
        <f t="shared" si="0"/>
        <v>-1559.4</v>
      </c>
      <c r="E12" s="514">
        <f t="shared" si="0"/>
        <v>-1601.9</v>
      </c>
    </row>
    <row r="13" spans="1:6" ht="30">
      <c r="A13" s="13" t="s">
        <v>7</v>
      </c>
      <c r="B13" s="4" t="s">
        <v>8</v>
      </c>
      <c r="C13" s="514">
        <f t="shared" si="0"/>
        <v>-3976.8</v>
      </c>
      <c r="D13" s="514">
        <f t="shared" si="0"/>
        <v>-1559.4</v>
      </c>
      <c r="E13" s="514">
        <f t="shared" si="0"/>
        <v>-1601.9</v>
      </c>
    </row>
    <row r="14" spans="1:6" ht="30">
      <c r="A14" s="13" t="s">
        <v>9</v>
      </c>
      <c r="B14" s="4" t="s">
        <v>10</v>
      </c>
      <c r="C14" s="514">
        <f t="shared" si="0"/>
        <v>-3976.8</v>
      </c>
      <c r="D14" s="514">
        <f t="shared" si="0"/>
        <v>-1559.4</v>
      </c>
      <c r="E14" s="514">
        <f t="shared" si="0"/>
        <v>-1601.9</v>
      </c>
    </row>
    <row r="15" spans="1:6" ht="32.25" customHeight="1">
      <c r="A15" s="17" t="s">
        <v>20</v>
      </c>
      <c r="B15" s="5" t="s">
        <v>135</v>
      </c>
      <c r="C15" s="515">
        <f>(-'Объем доходов'!C48)</f>
        <v>-3976.8</v>
      </c>
      <c r="D15" s="515">
        <f>(-'Объем доходов'!D48)</f>
        <v>-1559.4</v>
      </c>
      <c r="E15" s="515">
        <f>(-'Объем доходов'!E48)</f>
        <v>-1601.9</v>
      </c>
      <c r="F15" s="14"/>
    </row>
    <row r="16" spans="1:6" ht="30">
      <c r="A16" s="13" t="s">
        <v>11</v>
      </c>
      <c r="B16" s="4" t="s">
        <v>12</v>
      </c>
      <c r="C16" s="514">
        <f>SUM(C19)</f>
        <v>3976.7999999999993</v>
      </c>
      <c r="D16" s="514">
        <f>SUM(D19)</f>
        <v>1618.4</v>
      </c>
      <c r="E16" s="514">
        <f>SUM(E19)</f>
        <v>1622</v>
      </c>
      <c r="F16" s="8"/>
    </row>
    <row r="17" spans="1:6" ht="30">
      <c r="A17" s="13" t="s">
        <v>13</v>
      </c>
      <c r="B17" s="4" t="s">
        <v>14</v>
      </c>
      <c r="C17" s="514">
        <f>SUM(C19)</f>
        <v>3976.7999999999993</v>
      </c>
      <c r="D17" s="514">
        <f>SUM(D19)</f>
        <v>1618.4</v>
      </c>
      <c r="E17" s="514">
        <f>SUM(E19)</f>
        <v>1622</v>
      </c>
      <c r="F17" s="8"/>
    </row>
    <row r="18" spans="1:6" ht="30">
      <c r="A18" s="13" t="s">
        <v>15</v>
      </c>
      <c r="B18" s="4" t="s">
        <v>16</v>
      </c>
      <c r="C18" s="514">
        <f>C19</f>
        <v>3976.7999999999993</v>
      </c>
      <c r="D18" s="514">
        <f>D19</f>
        <v>1618.4</v>
      </c>
      <c r="E18" s="514">
        <f>E19</f>
        <v>1622</v>
      </c>
      <c r="F18" s="8"/>
    </row>
    <row r="19" spans="1:6" ht="49.5" customHeight="1">
      <c r="A19" s="17" t="s">
        <v>21</v>
      </c>
      <c r="B19" s="5" t="s">
        <v>134</v>
      </c>
      <c r="C19" s="515">
        <f>'прил.№ 5'!D32</f>
        <v>3976.7999999999993</v>
      </c>
      <c r="D19" s="515">
        <f>'прил.№ 5'!E32</f>
        <v>1618.4</v>
      </c>
      <c r="E19" s="515">
        <f>'прил.№ 5'!F32</f>
        <v>1622</v>
      </c>
      <c r="F19" s="14"/>
    </row>
    <row r="20" spans="1:6" ht="15.75">
      <c r="A20" s="6" t="s">
        <v>1</v>
      </c>
      <c r="B20" s="3"/>
      <c r="C20" s="516">
        <f>SUM(C11)</f>
        <v>0</v>
      </c>
      <c r="D20" s="516">
        <f>SUM(D11)</f>
        <v>59</v>
      </c>
      <c r="E20" s="516">
        <f>SUM(E11)</f>
        <v>20.099999999999909</v>
      </c>
    </row>
    <row r="22" spans="1:6">
      <c r="A22" s="12"/>
    </row>
    <row r="24" spans="1:6" ht="15">
      <c r="A24" s="15"/>
      <c r="B24" s="10"/>
      <c r="C24" s="11"/>
    </row>
    <row r="25" spans="1:6" ht="15">
      <c r="A25" s="15"/>
      <c r="B25" s="10"/>
      <c r="C25" s="11"/>
    </row>
    <row r="26" spans="1:6" hidden="1"/>
    <row r="27" spans="1:6" hidden="1"/>
    <row r="28" spans="1:6" hidden="1">
      <c r="C28" s="16"/>
    </row>
    <row r="29" spans="1:6" hidden="1">
      <c r="C29" s="16"/>
    </row>
  </sheetData>
  <mergeCells count="9">
    <mergeCell ref="A9:A10"/>
    <mergeCell ref="B9:B10"/>
    <mergeCell ref="C9:E9"/>
    <mergeCell ref="B1:C1"/>
    <mergeCell ref="B4:C4"/>
    <mergeCell ref="A6:C6"/>
    <mergeCell ref="A7:C7"/>
    <mergeCell ref="B2:C2"/>
    <mergeCell ref="B3:C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>
      <selection activeCell="D14" sqref="D14"/>
    </sheetView>
  </sheetViews>
  <sheetFormatPr defaultRowHeight="12.75"/>
  <cols>
    <col min="1" max="1" width="60" style="122" customWidth="1"/>
    <col min="2" max="2" width="9.42578125" style="143" customWidth="1"/>
    <col min="3" max="3" width="9.85546875" style="143" customWidth="1"/>
    <col min="4" max="4" width="13.5703125" style="122" customWidth="1"/>
    <col min="5" max="16384" width="9.140625" style="122"/>
  </cols>
  <sheetData>
    <row r="1" spans="1:7" s="121" customFormat="1">
      <c r="A1" s="118"/>
      <c r="B1" s="483" t="s">
        <v>291</v>
      </c>
      <c r="C1" s="483"/>
      <c r="D1" s="483"/>
      <c r="E1" s="120"/>
      <c r="F1" s="120"/>
      <c r="G1" s="120"/>
    </row>
    <row r="2" spans="1:7" s="121" customFormat="1">
      <c r="A2" s="483" t="s">
        <v>256</v>
      </c>
      <c r="B2" s="483"/>
      <c r="C2" s="483"/>
      <c r="D2" s="483"/>
      <c r="E2" s="120"/>
      <c r="F2" s="120"/>
      <c r="G2" s="120"/>
    </row>
    <row r="3" spans="1:7" s="121" customFormat="1">
      <c r="A3" s="483" t="s">
        <v>19</v>
      </c>
      <c r="B3" s="483"/>
      <c r="C3" s="483"/>
      <c r="D3" s="483"/>
      <c r="E3" s="120"/>
      <c r="F3" s="120"/>
      <c r="G3" s="120"/>
    </row>
    <row r="4" spans="1:7" s="121" customFormat="1" ht="15" customHeight="1">
      <c r="A4" s="466"/>
      <c r="B4" s="466"/>
      <c r="C4" s="466" t="s">
        <v>303</v>
      </c>
      <c r="D4" s="466"/>
      <c r="E4" s="120"/>
    </row>
    <row r="5" spans="1:7">
      <c r="A5" s="119"/>
      <c r="B5" s="119"/>
      <c r="C5" s="119"/>
    </row>
    <row r="6" spans="1:7" ht="13.5" customHeight="1">
      <c r="A6" s="123"/>
      <c r="B6" s="123"/>
      <c r="C6" s="123"/>
    </row>
    <row r="7" spans="1:7" ht="14.25">
      <c r="A7" s="482" t="s">
        <v>299</v>
      </c>
      <c r="B7" s="482"/>
      <c r="C7" s="482"/>
      <c r="D7" s="482"/>
    </row>
    <row r="8" spans="1:7" ht="14.25">
      <c r="A8" s="482" t="s">
        <v>86</v>
      </c>
      <c r="B8" s="482"/>
      <c r="C8" s="482"/>
      <c r="D8" s="482"/>
    </row>
    <row r="9" spans="1:7" ht="14.25">
      <c r="A9" s="482"/>
      <c r="B9" s="482"/>
      <c r="C9" s="482"/>
    </row>
    <row r="10" spans="1:7" ht="27.75" customHeight="1">
      <c r="A10" s="480" t="s">
        <v>0</v>
      </c>
      <c r="B10" s="481" t="s">
        <v>87</v>
      </c>
      <c r="C10" s="481" t="s">
        <v>88</v>
      </c>
      <c r="D10" s="481" t="s">
        <v>89</v>
      </c>
      <c r="E10" s="481"/>
      <c r="F10" s="481"/>
    </row>
    <row r="11" spans="1:7" ht="18" customHeight="1">
      <c r="A11" s="480"/>
      <c r="B11" s="481"/>
      <c r="C11" s="481"/>
      <c r="D11" s="221">
        <v>2020</v>
      </c>
      <c r="E11" s="323">
        <v>2021</v>
      </c>
      <c r="F11" s="323">
        <v>2022</v>
      </c>
    </row>
    <row r="12" spans="1:7" ht="11.25" customHeight="1">
      <c r="A12" s="321">
        <v>1</v>
      </c>
      <c r="B12" s="321">
        <v>2</v>
      </c>
      <c r="C12" s="321">
        <v>3</v>
      </c>
      <c r="D12" s="322">
        <v>4</v>
      </c>
      <c r="E12" s="323">
        <v>5</v>
      </c>
      <c r="F12" s="323">
        <v>6</v>
      </c>
    </row>
    <row r="13" spans="1:7" ht="15" customHeight="1">
      <c r="A13" s="126" t="s">
        <v>90</v>
      </c>
      <c r="B13" s="127" t="s">
        <v>91</v>
      </c>
      <c r="C13" s="127"/>
      <c r="D13" s="128">
        <f>SUM(D14:D19)</f>
        <v>1410.3</v>
      </c>
      <c r="E13" s="128">
        <f>SUM(E14:E19)</f>
        <v>975.5</v>
      </c>
      <c r="F13" s="128">
        <f>SUM(F14:F19)</f>
        <v>975.5</v>
      </c>
    </row>
    <row r="14" spans="1:7" s="121" customFormat="1" ht="25.5">
      <c r="A14" s="129" t="s">
        <v>92</v>
      </c>
      <c r="B14" s="127" t="s">
        <v>91</v>
      </c>
      <c r="C14" s="127" t="s">
        <v>93</v>
      </c>
      <c r="D14" s="130">
        <f>'прил.№ 6'!G15</f>
        <v>539</v>
      </c>
      <c r="E14" s="130">
        <f>'прил.№ 6'!H15</f>
        <v>520</v>
      </c>
      <c r="F14" s="130">
        <f>'прил.№ 6'!H15</f>
        <v>520</v>
      </c>
    </row>
    <row r="15" spans="1:7" s="121" customFormat="1" ht="38.25">
      <c r="A15" s="131" t="s">
        <v>94</v>
      </c>
      <c r="B15" s="127" t="s">
        <v>91</v>
      </c>
      <c r="C15" s="127" t="s">
        <v>95</v>
      </c>
      <c r="D15" s="130">
        <f>'прил.№ 6'!G22</f>
        <v>646.59999999999991</v>
      </c>
      <c r="E15" s="130">
        <f>'прил.№ 6'!H22</f>
        <v>393</v>
      </c>
      <c r="F15" s="130">
        <f>'прил.№ 6'!H22</f>
        <v>393</v>
      </c>
    </row>
    <row r="16" spans="1:7" s="121" customFormat="1" ht="25.5">
      <c r="A16" s="132" t="s">
        <v>96</v>
      </c>
      <c r="B16" s="127" t="s">
        <v>91</v>
      </c>
      <c r="C16" s="127" t="s">
        <v>97</v>
      </c>
      <c r="D16" s="130">
        <f>'прил.№ 6'!G39</f>
        <v>8.1999999999999993</v>
      </c>
      <c r="E16" s="130">
        <f>'прил.№ 6'!H39</f>
        <v>0</v>
      </c>
      <c r="F16" s="130">
        <f>'прил.№ 6'!H39</f>
        <v>0</v>
      </c>
    </row>
    <row r="17" spans="1:6" s="121" customFormat="1" ht="13.5" hidden="1" customHeight="1">
      <c r="A17" s="132" t="s">
        <v>98</v>
      </c>
      <c r="B17" s="133" t="s">
        <v>91</v>
      </c>
      <c r="C17" s="133" t="s">
        <v>99</v>
      </c>
      <c r="D17" s="130"/>
      <c r="E17" s="130"/>
      <c r="F17" s="130"/>
    </row>
    <row r="18" spans="1:6" s="121" customFormat="1">
      <c r="A18" s="132" t="s">
        <v>100</v>
      </c>
      <c r="B18" s="127" t="s">
        <v>91</v>
      </c>
      <c r="C18" s="127" t="s">
        <v>101</v>
      </c>
      <c r="D18" s="130">
        <f>'прил.№ 6'!G43</f>
        <v>10</v>
      </c>
      <c r="E18" s="130">
        <f>'прил.№ 6'!H43</f>
        <v>0</v>
      </c>
      <c r="F18" s="130">
        <f>'прил.№ 6'!H43</f>
        <v>0</v>
      </c>
    </row>
    <row r="19" spans="1:6" s="121" customFormat="1" ht="13.5" customHeight="1">
      <c r="A19" s="134" t="s">
        <v>115</v>
      </c>
      <c r="B19" s="127" t="s">
        <v>91</v>
      </c>
      <c r="C19" s="127" t="s">
        <v>114</v>
      </c>
      <c r="D19" s="130">
        <f>'прил.№ 6'!G47+'прил.№ 6'!G36</f>
        <v>206.5</v>
      </c>
      <c r="E19" s="130">
        <f>'прил.№ 6'!H47+'прил.№ 6'!H36</f>
        <v>62.5</v>
      </c>
      <c r="F19" s="130">
        <f>'прил.№ 6'!H47+'прил.№ 6'!H36</f>
        <v>62.5</v>
      </c>
    </row>
    <row r="20" spans="1:6" s="121" customFormat="1">
      <c r="A20" s="135" t="s">
        <v>102</v>
      </c>
      <c r="B20" s="133" t="s">
        <v>93</v>
      </c>
      <c r="C20" s="127"/>
      <c r="D20" s="136">
        <f>D21</f>
        <v>121.2</v>
      </c>
      <c r="E20" s="136">
        <f>E21</f>
        <v>114.2</v>
      </c>
      <c r="F20" s="463">
        <f>F21</f>
        <v>117.8</v>
      </c>
    </row>
    <row r="21" spans="1:6" s="121" customFormat="1" ht="15" customHeight="1">
      <c r="A21" s="132" t="s">
        <v>103</v>
      </c>
      <c r="B21" s="133" t="s">
        <v>93</v>
      </c>
      <c r="C21" s="133" t="s">
        <v>104</v>
      </c>
      <c r="D21" s="130">
        <f>'прил.№ 6'!G55</f>
        <v>121.2</v>
      </c>
      <c r="E21" s="130">
        <f>'прил.№ 6'!H55</f>
        <v>114.2</v>
      </c>
      <c r="F21" s="464">
        <f>'прил.№ 6'!I55</f>
        <v>117.8</v>
      </c>
    </row>
    <row r="22" spans="1:6" s="121" customFormat="1" ht="27.75" customHeight="1">
      <c r="A22" s="135" t="str">
        <f>'[1]прил.№ 6'!A162</f>
        <v>НАЦИОНАЛЬНАЯ БЕЗОПАСНОСТЬ И ПРАВООХРАНИТЕЛЬНАЯ ДЕЯТЕЛЬНОСТЬ</v>
      </c>
      <c r="B22" s="137" t="s">
        <v>104</v>
      </c>
      <c r="C22" s="138"/>
      <c r="D22" s="128">
        <f>D23</f>
        <v>15</v>
      </c>
      <c r="E22" s="128">
        <f>E23</f>
        <v>15</v>
      </c>
      <c r="F22" s="128">
        <f>F23</f>
        <v>15</v>
      </c>
    </row>
    <row r="23" spans="1:6" s="121" customFormat="1" ht="23.25" customHeight="1">
      <c r="A23" s="132" t="str">
        <f>'[1]прил.№ 6'!A163</f>
        <v>Другие вопросы в области национальной безопасности и правоохранительной деятельности</v>
      </c>
      <c r="B23" s="127" t="s">
        <v>104</v>
      </c>
      <c r="C23" s="127" t="s">
        <v>105</v>
      </c>
      <c r="D23" s="130">
        <f>'прил.№ 6'!G65</f>
        <v>15</v>
      </c>
      <c r="E23" s="130">
        <f>'прил.№ 6'!H65</f>
        <v>15</v>
      </c>
      <c r="F23" s="130">
        <f>'прил.№ 6'!H65</f>
        <v>15</v>
      </c>
    </row>
    <row r="24" spans="1:6">
      <c r="A24" s="126" t="s">
        <v>106</v>
      </c>
      <c r="B24" s="127" t="s">
        <v>107</v>
      </c>
      <c r="C24" s="127"/>
      <c r="D24" s="136">
        <f>D26+D25+D27</f>
        <v>2273.3999999999996</v>
      </c>
      <c r="E24" s="136">
        <f>E26+E25+E27</f>
        <v>513.69999999999993</v>
      </c>
      <c r="F24" s="136">
        <f>F26+F25+F27</f>
        <v>513.69999999999993</v>
      </c>
    </row>
    <row r="25" spans="1:6" s="121" customFormat="1" ht="12.75" customHeight="1">
      <c r="A25" s="129" t="s">
        <v>108</v>
      </c>
      <c r="B25" s="127" t="s">
        <v>107</v>
      </c>
      <c r="C25" s="127" t="s">
        <v>93</v>
      </c>
      <c r="D25" s="130">
        <f>'прил.№ 6'!G70</f>
        <v>400.90000000000003</v>
      </c>
      <c r="E25" s="130">
        <f>'прил.№ 6'!H70</f>
        <v>0</v>
      </c>
      <c r="F25" s="130">
        <f>'прил.№ 6'!H70</f>
        <v>0</v>
      </c>
    </row>
    <row r="26" spans="1:6" s="121" customFormat="1">
      <c r="A26" s="139" t="s">
        <v>109</v>
      </c>
      <c r="B26" s="127" t="s">
        <v>107</v>
      </c>
      <c r="C26" s="127" t="s">
        <v>104</v>
      </c>
      <c r="D26" s="130">
        <f>'прил.№ 6'!G76</f>
        <v>1736.3</v>
      </c>
      <c r="E26" s="130">
        <f>'прил.№ 6'!H76</f>
        <v>513.69999999999993</v>
      </c>
      <c r="F26" s="130">
        <f>'прил.№ 6'!H76</f>
        <v>513.69999999999993</v>
      </c>
    </row>
    <row r="27" spans="1:6" s="121" customFormat="1">
      <c r="A27" s="139" t="s">
        <v>273</v>
      </c>
      <c r="B27" s="127" t="s">
        <v>107</v>
      </c>
      <c r="C27" s="127" t="s">
        <v>107</v>
      </c>
      <c r="D27" s="130">
        <f>'прил.№ 6'!G88</f>
        <v>136.19999999999999</v>
      </c>
      <c r="E27" s="130">
        <f>'прил.№ 6'!H88</f>
        <v>0</v>
      </c>
      <c r="F27" s="130">
        <f>'прил.№ 6'!H88</f>
        <v>0</v>
      </c>
    </row>
    <row r="28" spans="1:6" s="121" customFormat="1">
      <c r="A28" s="309" t="s">
        <v>275</v>
      </c>
      <c r="B28" s="137" t="s">
        <v>99</v>
      </c>
      <c r="C28" s="137"/>
      <c r="D28" s="128">
        <f>D29</f>
        <v>84.7</v>
      </c>
      <c r="E28" s="128">
        <f>E29</f>
        <v>0</v>
      </c>
      <c r="F28" s="128">
        <f>F29</f>
        <v>0</v>
      </c>
    </row>
    <row r="29" spans="1:6" s="121" customFormat="1">
      <c r="A29" s="139" t="s">
        <v>276</v>
      </c>
      <c r="B29" s="127" t="s">
        <v>99</v>
      </c>
      <c r="C29" s="127" t="s">
        <v>99</v>
      </c>
      <c r="D29" s="130">
        <f>'прил.№ 6'!G95</f>
        <v>84.7</v>
      </c>
      <c r="E29" s="130">
        <f>'прил.№ 6'!H95</f>
        <v>0</v>
      </c>
      <c r="F29" s="130">
        <f>'прил.№ 6'!H95</f>
        <v>0</v>
      </c>
    </row>
    <row r="30" spans="1:6" ht="15.75" customHeight="1">
      <c r="A30" s="126" t="s">
        <v>110</v>
      </c>
      <c r="B30" s="127" t="s">
        <v>111</v>
      </c>
      <c r="C30" s="127"/>
      <c r="D30" s="136">
        <f>D31</f>
        <v>72.2</v>
      </c>
      <c r="E30" s="136">
        <f>E31</f>
        <v>0</v>
      </c>
      <c r="F30" s="136">
        <f>F31</f>
        <v>0</v>
      </c>
    </row>
    <row r="31" spans="1:6" s="121" customFormat="1">
      <c r="A31" s="129" t="s">
        <v>112</v>
      </c>
      <c r="B31" s="127" t="s">
        <v>111</v>
      </c>
      <c r="C31" s="127" t="s">
        <v>91</v>
      </c>
      <c r="D31" s="140">
        <f>'прил.№ 6'!G100</f>
        <v>72.2</v>
      </c>
      <c r="E31" s="140">
        <f>'прил.№ 6'!H100</f>
        <v>0</v>
      </c>
      <c r="F31" s="140">
        <f>'прил.№ 6'!H100</f>
        <v>0</v>
      </c>
    </row>
    <row r="32" spans="1:6">
      <c r="A32" s="141" t="s">
        <v>113</v>
      </c>
      <c r="B32" s="142"/>
      <c r="C32" s="142"/>
      <c r="D32" s="136">
        <f>D13+D20+D22+D24+D28+D30</f>
        <v>3976.7999999999993</v>
      </c>
      <c r="E32" s="136">
        <f>E13+E20+E22+E24+E28+E30</f>
        <v>1618.4</v>
      </c>
      <c r="F32" s="136">
        <f>F13+F20+F22+F24+F28+F30</f>
        <v>1622</v>
      </c>
    </row>
  </sheetData>
  <mergeCells count="12">
    <mergeCell ref="B1:D1"/>
    <mergeCell ref="A2:D2"/>
    <mergeCell ref="A3:D3"/>
    <mergeCell ref="A7:D7"/>
    <mergeCell ref="A8:D8"/>
    <mergeCell ref="A4:B4"/>
    <mergeCell ref="C4:D4"/>
    <mergeCell ref="A10:A11"/>
    <mergeCell ref="B10:B11"/>
    <mergeCell ref="C10:C11"/>
    <mergeCell ref="D10:F10"/>
    <mergeCell ref="A9:C9"/>
  </mergeCells>
  <printOptions horizontalCentered="1" verticalCentered="1"/>
  <pageMargins left="0.74803149606299213" right="0.74803149606299213" top="0.51181102362204722" bottom="0.47244094488188981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view="pageBreakPreview" topLeftCell="A55" zoomScaleSheetLayoutView="100" workbookViewId="0">
      <selection activeCell="I56" sqref="I56"/>
    </sheetView>
  </sheetViews>
  <sheetFormatPr defaultRowHeight="12.75"/>
  <cols>
    <col min="1" max="1" width="79.85546875" style="118" customWidth="1"/>
    <col min="2" max="2" width="6.85546875" style="187" customWidth="1"/>
    <col min="3" max="3" width="7" style="187" customWidth="1"/>
    <col min="4" max="4" width="6.140625" style="187" customWidth="1"/>
    <col min="5" max="5" width="13.140625" style="187" customWidth="1"/>
    <col min="6" max="6" width="8.5703125" style="187" customWidth="1"/>
    <col min="7" max="7" width="10.42578125" style="121" customWidth="1"/>
    <col min="8" max="8" width="10.5703125" style="121" customWidth="1"/>
    <col min="9" max="9" width="12.85546875" style="121" bestFit="1" customWidth="1"/>
    <col min="10" max="11" width="9.140625" style="121"/>
    <col min="12" max="12" width="11.85546875" style="121" bestFit="1" customWidth="1"/>
    <col min="13" max="16384" width="9.140625" style="121"/>
  </cols>
  <sheetData>
    <row r="1" spans="1:9">
      <c r="C1" s="118"/>
      <c r="D1" s="483" t="s">
        <v>292</v>
      </c>
      <c r="E1" s="483"/>
      <c r="F1" s="483"/>
      <c r="G1" s="483"/>
    </row>
    <row r="2" spans="1:9">
      <c r="C2" s="483" t="s">
        <v>215</v>
      </c>
      <c r="D2" s="483"/>
      <c r="E2" s="483"/>
      <c r="F2" s="483"/>
      <c r="G2" s="483"/>
    </row>
    <row r="3" spans="1:9">
      <c r="C3" s="483" t="s">
        <v>19</v>
      </c>
      <c r="D3" s="483"/>
      <c r="E3" s="483"/>
      <c r="F3" s="483"/>
      <c r="G3" s="483"/>
    </row>
    <row r="4" spans="1:9">
      <c r="C4" s="483" t="s">
        <v>295</v>
      </c>
      <c r="D4" s="483"/>
      <c r="E4" s="483"/>
      <c r="F4" s="483"/>
      <c r="G4" s="483"/>
    </row>
    <row r="6" spans="1:9" s="219" customFormat="1" ht="14.25" customHeight="1">
      <c r="A6" s="224"/>
      <c r="B6" s="119"/>
      <c r="C6" s="119"/>
      <c r="D6" s="119"/>
      <c r="E6" s="119"/>
      <c r="F6" s="119"/>
    </row>
    <row r="7" spans="1:9" s="219" customFormat="1" ht="14.25" customHeight="1">
      <c r="A7" s="495"/>
      <c r="B7" s="495"/>
      <c r="C7" s="495"/>
      <c r="D7" s="495"/>
      <c r="E7" s="495"/>
      <c r="F7" s="495"/>
    </row>
    <row r="8" spans="1:9" s="219" customFormat="1" ht="14.25" customHeight="1">
      <c r="A8" s="325" t="s">
        <v>300</v>
      </c>
      <c r="B8" s="325"/>
      <c r="C8" s="325"/>
      <c r="D8" s="325"/>
      <c r="E8" s="325"/>
      <c r="F8" s="325"/>
    </row>
    <row r="9" spans="1:9" ht="13.5" thickBot="1">
      <c r="A9" s="223"/>
      <c r="B9" s="222"/>
      <c r="C9" s="222"/>
      <c r="D9" s="222"/>
      <c r="E9" s="222"/>
      <c r="F9" s="222"/>
    </row>
    <row r="10" spans="1:9" s="220" customFormat="1" ht="35.25" customHeight="1">
      <c r="A10" s="489" t="s">
        <v>0</v>
      </c>
      <c r="B10" s="491" t="s">
        <v>214</v>
      </c>
      <c r="C10" s="493" t="s">
        <v>87</v>
      </c>
      <c r="D10" s="493" t="s">
        <v>213</v>
      </c>
      <c r="E10" s="493" t="s">
        <v>212</v>
      </c>
      <c r="F10" s="484" t="s">
        <v>211</v>
      </c>
      <c r="G10" s="486" t="s">
        <v>210</v>
      </c>
      <c r="H10" s="487"/>
      <c r="I10" s="488"/>
    </row>
    <row r="11" spans="1:9" s="220" customFormat="1" ht="35.25" customHeight="1">
      <c r="A11" s="490"/>
      <c r="B11" s="492"/>
      <c r="C11" s="494"/>
      <c r="D11" s="494"/>
      <c r="E11" s="494"/>
      <c r="F11" s="485"/>
      <c r="G11" s="423">
        <v>2020</v>
      </c>
      <c r="H11" s="324">
        <v>2021</v>
      </c>
      <c r="I11" s="333">
        <v>2022</v>
      </c>
    </row>
    <row r="12" spans="1:9" ht="15" customHeight="1" thickBot="1">
      <c r="A12" s="337">
        <v>1</v>
      </c>
      <c r="B12" s="361">
        <v>2</v>
      </c>
      <c r="C12" s="334">
        <v>3</v>
      </c>
      <c r="D12" s="334">
        <v>4</v>
      </c>
      <c r="E12" s="334">
        <v>5</v>
      </c>
      <c r="F12" s="362">
        <v>6</v>
      </c>
      <c r="G12" s="424" t="s">
        <v>209</v>
      </c>
      <c r="H12" s="335">
        <v>8</v>
      </c>
      <c r="I12" s="336">
        <v>9</v>
      </c>
    </row>
    <row r="13" spans="1:9">
      <c r="A13" s="338" t="s">
        <v>208</v>
      </c>
      <c r="B13" s="363">
        <v>810</v>
      </c>
      <c r="C13" s="332"/>
      <c r="D13" s="245"/>
      <c r="E13" s="245"/>
      <c r="F13" s="364"/>
      <c r="G13" s="425">
        <f>G105</f>
        <v>3976.7999999999993</v>
      </c>
      <c r="H13" s="397">
        <f>H105</f>
        <v>1618.4</v>
      </c>
      <c r="I13" s="397">
        <f>I105</f>
        <v>1622</v>
      </c>
    </row>
    <row r="14" spans="1:9">
      <c r="A14" s="339" t="s">
        <v>90</v>
      </c>
      <c r="B14" s="365">
        <v>810</v>
      </c>
      <c r="C14" s="217" t="s">
        <v>91</v>
      </c>
      <c r="D14" s="217"/>
      <c r="E14" s="214"/>
      <c r="F14" s="366"/>
      <c r="G14" s="422">
        <f>G15+G22+G36+G39+G43+G47</f>
        <v>1410.3</v>
      </c>
      <c r="H14" s="398">
        <f>H15+H22+H36+H39+H43+H47</f>
        <v>975.5</v>
      </c>
      <c r="I14" s="398">
        <f>I15+I22+I36+I39+I43+I47</f>
        <v>975.5</v>
      </c>
    </row>
    <row r="15" spans="1:9" ht="39" customHeight="1">
      <c r="A15" s="340" t="s">
        <v>92</v>
      </c>
      <c r="B15" s="365">
        <v>810</v>
      </c>
      <c r="C15" s="203" t="s">
        <v>91</v>
      </c>
      <c r="D15" s="216" t="s">
        <v>93</v>
      </c>
      <c r="E15" s="142"/>
      <c r="F15" s="366"/>
      <c r="G15" s="422">
        <f t="shared" ref="G15:I18" si="0">G16</f>
        <v>539</v>
      </c>
      <c r="H15" s="398">
        <f t="shared" si="0"/>
        <v>520</v>
      </c>
      <c r="I15" s="398">
        <f t="shared" si="0"/>
        <v>520</v>
      </c>
    </row>
    <row r="16" spans="1:9" ht="24" customHeight="1">
      <c r="A16" s="341" t="s">
        <v>202</v>
      </c>
      <c r="B16" s="367">
        <v>810</v>
      </c>
      <c r="C16" s="196" t="s">
        <v>91</v>
      </c>
      <c r="D16" s="210" t="s">
        <v>93</v>
      </c>
      <c r="E16" s="124" t="s">
        <v>207</v>
      </c>
      <c r="F16" s="368"/>
      <c r="G16" s="426">
        <f t="shared" si="0"/>
        <v>539</v>
      </c>
      <c r="H16" s="399">
        <f t="shared" si="0"/>
        <v>520</v>
      </c>
      <c r="I16" s="399">
        <f t="shared" si="0"/>
        <v>520</v>
      </c>
    </row>
    <row r="17" spans="1:11">
      <c r="A17" s="341" t="s">
        <v>206</v>
      </c>
      <c r="B17" s="367">
        <v>810</v>
      </c>
      <c r="C17" s="196" t="s">
        <v>91</v>
      </c>
      <c r="D17" s="210" t="s">
        <v>93</v>
      </c>
      <c r="E17" s="199" t="s">
        <v>205</v>
      </c>
      <c r="F17" s="369"/>
      <c r="G17" s="426">
        <f t="shared" si="0"/>
        <v>539</v>
      </c>
      <c r="H17" s="399">
        <f t="shared" si="0"/>
        <v>520</v>
      </c>
      <c r="I17" s="399">
        <f t="shared" si="0"/>
        <v>520</v>
      </c>
    </row>
    <row r="18" spans="1:11" ht="30" customHeight="1">
      <c r="A18" s="342" t="s">
        <v>197</v>
      </c>
      <c r="B18" s="367">
        <v>810</v>
      </c>
      <c r="C18" s="196" t="s">
        <v>91</v>
      </c>
      <c r="D18" s="210" t="s">
        <v>93</v>
      </c>
      <c r="E18" s="199" t="s">
        <v>204</v>
      </c>
      <c r="F18" s="369"/>
      <c r="G18" s="427">
        <f t="shared" si="0"/>
        <v>539</v>
      </c>
      <c r="H18" s="400">
        <f t="shared" si="0"/>
        <v>520</v>
      </c>
      <c r="I18" s="400">
        <f t="shared" si="0"/>
        <v>520</v>
      </c>
    </row>
    <row r="19" spans="1:11" ht="26.25" customHeight="1">
      <c r="A19" s="343" t="s">
        <v>158</v>
      </c>
      <c r="B19" s="367">
        <v>810</v>
      </c>
      <c r="C19" s="196" t="s">
        <v>91</v>
      </c>
      <c r="D19" s="210" t="s">
        <v>93</v>
      </c>
      <c r="E19" s="127" t="s">
        <v>203</v>
      </c>
      <c r="F19" s="370">
        <v>120</v>
      </c>
      <c r="G19" s="428">
        <f>G20+G21</f>
        <v>539</v>
      </c>
      <c r="H19" s="401">
        <f>H20+H21</f>
        <v>520</v>
      </c>
      <c r="I19" s="401">
        <f>I20+I21</f>
        <v>520</v>
      </c>
    </row>
    <row r="20" spans="1:11" ht="26.25" customHeight="1">
      <c r="A20" s="343" t="s">
        <v>157</v>
      </c>
      <c r="B20" s="367">
        <v>810</v>
      </c>
      <c r="C20" s="196" t="s">
        <v>91</v>
      </c>
      <c r="D20" s="210" t="s">
        <v>93</v>
      </c>
      <c r="E20" s="127" t="s">
        <v>203</v>
      </c>
      <c r="F20" s="370">
        <v>121</v>
      </c>
      <c r="G20" s="428">
        <v>414</v>
      </c>
      <c r="H20" s="401">
        <v>400</v>
      </c>
      <c r="I20" s="401">
        <v>400</v>
      </c>
    </row>
    <row r="21" spans="1:11" ht="36.75" customHeight="1">
      <c r="A21" s="343" t="s">
        <v>156</v>
      </c>
      <c r="B21" s="367">
        <v>810</v>
      </c>
      <c r="C21" s="196" t="s">
        <v>91</v>
      </c>
      <c r="D21" s="210" t="s">
        <v>93</v>
      </c>
      <c r="E21" s="127" t="s">
        <v>203</v>
      </c>
      <c r="F21" s="370">
        <v>129</v>
      </c>
      <c r="G21" s="428">
        <v>125</v>
      </c>
      <c r="H21" s="401">
        <v>120</v>
      </c>
      <c r="I21" s="401">
        <v>120</v>
      </c>
    </row>
    <row r="22" spans="1:11" ht="25.5">
      <c r="A22" s="344" t="s">
        <v>94</v>
      </c>
      <c r="B22" s="365">
        <v>810</v>
      </c>
      <c r="C22" s="203" t="s">
        <v>91</v>
      </c>
      <c r="D22" s="215" t="s">
        <v>95</v>
      </c>
      <c r="E22" s="205"/>
      <c r="F22" s="366"/>
      <c r="G22" s="429">
        <f t="shared" ref="G22:I24" si="1">G23</f>
        <v>646.59999999999991</v>
      </c>
      <c r="H22" s="402">
        <f t="shared" si="1"/>
        <v>393</v>
      </c>
      <c r="I22" s="402">
        <f t="shared" si="1"/>
        <v>393</v>
      </c>
    </row>
    <row r="23" spans="1:11" ht="30.75" customHeight="1">
      <c r="A23" s="345" t="s">
        <v>201</v>
      </c>
      <c r="B23" s="367">
        <v>810</v>
      </c>
      <c r="C23" s="196" t="s">
        <v>91</v>
      </c>
      <c r="D23" s="199" t="s">
        <v>95</v>
      </c>
      <c r="E23" s="199" t="s">
        <v>200</v>
      </c>
      <c r="F23" s="371"/>
      <c r="G23" s="430">
        <f t="shared" si="1"/>
        <v>646.59999999999991</v>
      </c>
      <c r="H23" s="403">
        <f t="shared" si="1"/>
        <v>393</v>
      </c>
      <c r="I23" s="403">
        <f t="shared" si="1"/>
        <v>393</v>
      </c>
    </row>
    <row r="24" spans="1:11" ht="28.5" customHeight="1">
      <c r="A24" s="341" t="s">
        <v>199</v>
      </c>
      <c r="B24" s="367">
        <v>810</v>
      </c>
      <c r="C24" s="196" t="s">
        <v>91</v>
      </c>
      <c r="D24" s="199" t="s">
        <v>95</v>
      </c>
      <c r="E24" s="127" t="s">
        <v>198</v>
      </c>
      <c r="F24" s="371"/>
      <c r="G24" s="430">
        <f t="shared" si="1"/>
        <v>646.59999999999991</v>
      </c>
      <c r="H24" s="403">
        <f t="shared" si="1"/>
        <v>393</v>
      </c>
      <c r="I24" s="403">
        <f t="shared" si="1"/>
        <v>393</v>
      </c>
    </row>
    <row r="25" spans="1:11">
      <c r="A25" s="343" t="s">
        <v>197</v>
      </c>
      <c r="B25" s="367">
        <v>810</v>
      </c>
      <c r="C25" s="196" t="s">
        <v>91</v>
      </c>
      <c r="D25" s="210" t="s">
        <v>95</v>
      </c>
      <c r="E25" s="199" t="s">
        <v>192</v>
      </c>
      <c r="F25" s="372"/>
      <c r="G25" s="426">
        <f>G26+G30+G32</f>
        <v>646.59999999999991</v>
      </c>
      <c r="H25" s="399">
        <f>H26+H30+H32</f>
        <v>393</v>
      </c>
      <c r="I25" s="399">
        <f>I26+I30+I32</f>
        <v>393</v>
      </c>
    </row>
    <row r="26" spans="1:11" ht="26.25" customHeight="1">
      <c r="A26" s="343" t="s">
        <v>158</v>
      </c>
      <c r="B26" s="367">
        <v>810</v>
      </c>
      <c r="C26" s="196" t="s">
        <v>91</v>
      </c>
      <c r="D26" s="210" t="s">
        <v>95</v>
      </c>
      <c r="E26" s="199" t="s">
        <v>192</v>
      </c>
      <c r="F26" s="370">
        <v>120</v>
      </c>
      <c r="G26" s="428">
        <f>G27+G29+G28</f>
        <v>414.9</v>
      </c>
      <c r="H26" s="401">
        <f>H27+H29+H28</f>
        <v>390</v>
      </c>
      <c r="I26" s="401">
        <f>I27+I29+I28</f>
        <v>390</v>
      </c>
    </row>
    <row r="27" spans="1:11" ht="24.75" customHeight="1">
      <c r="A27" s="343" t="s">
        <v>157</v>
      </c>
      <c r="B27" s="367">
        <v>810</v>
      </c>
      <c r="C27" s="196" t="s">
        <v>91</v>
      </c>
      <c r="D27" s="210" t="s">
        <v>95</v>
      </c>
      <c r="E27" s="199" t="s">
        <v>192</v>
      </c>
      <c r="F27" s="370">
        <v>121</v>
      </c>
      <c r="G27" s="428">
        <v>311</v>
      </c>
      <c r="H27" s="401">
        <v>300</v>
      </c>
      <c r="I27" s="401">
        <v>300</v>
      </c>
    </row>
    <row r="28" spans="1:11" ht="24.75" customHeight="1">
      <c r="A28" s="343" t="s">
        <v>170</v>
      </c>
      <c r="B28" s="367">
        <v>810</v>
      </c>
      <c r="C28" s="196" t="s">
        <v>91</v>
      </c>
      <c r="D28" s="210" t="s">
        <v>95</v>
      </c>
      <c r="E28" s="199" t="s">
        <v>192</v>
      </c>
      <c r="F28" s="370">
        <v>122</v>
      </c>
      <c r="G28" s="428">
        <v>10</v>
      </c>
      <c r="H28" s="401">
        <v>0</v>
      </c>
      <c r="I28" s="401">
        <v>0</v>
      </c>
    </row>
    <row r="29" spans="1:11" ht="40.5" customHeight="1">
      <c r="A29" s="343" t="s">
        <v>156</v>
      </c>
      <c r="B29" s="367">
        <v>810</v>
      </c>
      <c r="C29" s="196" t="s">
        <v>91</v>
      </c>
      <c r="D29" s="210" t="s">
        <v>95</v>
      </c>
      <c r="E29" s="199" t="s">
        <v>192</v>
      </c>
      <c r="F29" s="370">
        <v>129</v>
      </c>
      <c r="G29" s="428">
        <v>93.9</v>
      </c>
      <c r="H29" s="401">
        <v>90</v>
      </c>
      <c r="I29" s="401">
        <v>90</v>
      </c>
    </row>
    <row r="30" spans="1:11" ht="26.25" customHeight="1">
      <c r="A30" s="343" t="s">
        <v>144</v>
      </c>
      <c r="B30" s="367">
        <v>810</v>
      </c>
      <c r="C30" s="196" t="s">
        <v>91</v>
      </c>
      <c r="D30" s="210" t="s">
        <v>95</v>
      </c>
      <c r="E30" s="199" t="s">
        <v>192</v>
      </c>
      <c r="F30" s="370">
        <v>240</v>
      </c>
      <c r="G30" s="428">
        <f>G31</f>
        <v>228.7</v>
      </c>
      <c r="H30" s="401">
        <f>H31</f>
        <v>0</v>
      </c>
      <c r="I30" s="401">
        <f>I31</f>
        <v>0</v>
      </c>
    </row>
    <row r="31" spans="1:11" ht="25.5">
      <c r="A31" s="343" t="s">
        <v>143</v>
      </c>
      <c r="B31" s="367">
        <v>810</v>
      </c>
      <c r="C31" s="196" t="s">
        <v>91</v>
      </c>
      <c r="D31" s="210" t="s">
        <v>95</v>
      </c>
      <c r="E31" s="199" t="s">
        <v>192</v>
      </c>
      <c r="F31" s="370">
        <v>244</v>
      </c>
      <c r="G31" s="428">
        <v>228.7</v>
      </c>
      <c r="H31" s="401">
        <v>0</v>
      </c>
      <c r="I31" s="401">
        <v>0</v>
      </c>
    </row>
    <row r="32" spans="1:11" s="212" customFormat="1">
      <c r="A32" s="343" t="s">
        <v>142</v>
      </c>
      <c r="B32" s="367">
        <v>810</v>
      </c>
      <c r="C32" s="196" t="s">
        <v>91</v>
      </c>
      <c r="D32" s="210" t="s">
        <v>95</v>
      </c>
      <c r="E32" s="199" t="s">
        <v>192</v>
      </c>
      <c r="F32" s="370">
        <v>850</v>
      </c>
      <c r="G32" s="428">
        <f>G33+G35+G34</f>
        <v>3</v>
      </c>
      <c r="H32" s="401">
        <f>H33+H35+H34</f>
        <v>3</v>
      </c>
      <c r="I32" s="401">
        <f>I33+I35+I34</f>
        <v>3</v>
      </c>
      <c r="J32" s="213"/>
      <c r="K32" s="213"/>
    </row>
    <row r="33" spans="1:11" s="212" customFormat="1" ht="26.25" customHeight="1">
      <c r="A33" s="346" t="s">
        <v>196</v>
      </c>
      <c r="B33" s="367">
        <v>810</v>
      </c>
      <c r="C33" s="196" t="s">
        <v>91</v>
      </c>
      <c r="D33" s="210" t="s">
        <v>95</v>
      </c>
      <c r="E33" s="199" t="s">
        <v>192</v>
      </c>
      <c r="F33" s="371" t="s">
        <v>195</v>
      </c>
      <c r="G33" s="428">
        <v>1</v>
      </c>
      <c r="H33" s="401">
        <v>1</v>
      </c>
      <c r="I33" s="401">
        <v>1</v>
      </c>
      <c r="J33" s="213"/>
      <c r="K33" s="213"/>
    </row>
    <row r="34" spans="1:11" s="212" customFormat="1" ht="18" customHeight="1">
      <c r="A34" s="343" t="s">
        <v>194</v>
      </c>
      <c r="B34" s="367">
        <v>810</v>
      </c>
      <c r="C34" s="196" t="s">
        <v>91</v>
      </c>
      <c r="D34" s="210" t="s">
        <v>95</v>
      </c>
      <c r="E34" s="199" t="s">
        <v>192</v>
      </c>
      <c r="F34" s="371" t="s">
        <v>193</v>
      </c>
      <c r="G34" s="428">
        <v>1</v>
      </c>
      <c r="H34" s="401">
        <v>1</v>
      </c>
      <c r="I34" s="401">
        <v>1</v>
      </c>
      <c r="J34" s="213"/>
      <c r="K34" s="213"/>
    </row>
    <row r="35" spans="1:11" s="212" customFormat="1">
      <c r="A35" s="343" t="s">
        <v>141</v>
      </c>
      <c r="B35" s="367">
        <v>810</v>
      </c>
      <c r="C35" s="196" t="s">
        <v>91</v>
      </c>
      <c r="D35" s="210" t="s">
        <v>95</v>
      </c>
      <c r="E35" s="199" t="s">
        <v>192</v>
      </c>
      <c r="F35" s="371" t="s">
        <v>139</v>
      </c>
      <c r="G35" s="428">
        <v>1</v>
      </c>
      <c r="H35" s="401">
        <v>1</v>
      </c>
      <c r="I35" s="401">
        <v>1</v>
      </c>
      <c r="J35" s="213"/>
      <c r="K35" s="213"/>
    </row>
    <row r="36" spans="1:11" ht="28.5" customHeight="1">
      <c r="A36" s="339" t="s">
        <v>187</v>
      </c>
      <c r="B36" s="365">
        <v>810</v>
      </c>
      <c r="C36" s="209" t="s">
        <v>91</v>
      </c>
      <c r="D36" s="190" t="s">
        <v>114</v>
      </c>
      <c r="E36" s="190" t="s">
        <v>223</v>
      </c>
      <c r="F36" s="373"/>
      <c r="G36" s="429">
        <f t="shared" ref="G36:I37" si="2">G37</f>
        <v>62.5</v>
      </c>
      <c r="H36" s="402">
        <f t="shared" si="2"/>
        <v>62.5</v>
      </c>
      <c r="I36" s="402">
        <f t="shared" si="2"/>
        <v>62.5</v>
      </c>
    </row>
    <row r="37" spans="1:11" ht="24.75" customHeight="1">
      <c r="A37" s="343" t="s">
        <v>144</v>
      </c>
      <c r="B37" s="367">
        <v>810</v>
      </c>
      <c r="C37" s="127" t="s">
        <v>91</v>
      </c>
      <c r="D37" s="127" t="s">
        <v>114</v>
      </c>
      <c r="E37" s="127" t="s">
        <v>223</v>
      </c>
      <c r="F37" s="369" t="s">
        <v>149</v>
      </c>
      <c r="G37" s="426">
        <f t="shared" si="2"/>
        <v>62.5</v>
      </c>
      <c r="H37" s="399">
        <f t="shared" si="2"/>
        <v>62.5</v>
      </c>
      <c r="I37" s="399">
        <f t="shared" si="2"/>
        <v>62.5</v>
      </c>
    </row>
    <row r="38" spans="1:11" ht="27.75" customHeight="1">
      <c r="A38" s="343" t="s">
        <v>143</v>
      </c>
      <c r="B38" s="367">
        <v>810</v>
      </c>
      <c r="C38" s="127" t="s">
        <v>91</v>
      </c>
      <c r="D38" s="127" t="s">
        <v>114</v>
      </c>
      <c r="E38" s="127" t="s">
        <v>223</v>
      </c>
      <c r="F38" s="369" t="s">
        <v>147</v>
      </c>
      <c r="G38" s="430">
        <v>62.5</v>
      </c>
      <c r="H38" s="403">
        <v>62.5</v>
      </c>
      <c r="I38" s="403">
        <v>62.5</v>
      </c>
    </row>
    <row r="39" spans="1:11" ht="49.5" customHeight="1">
      <c r="A39" s="347" t="s">
        <v>96</v>
      </c>
      <c r="B39" s="374">
        <v>810</v>
      </c>
      <c r="C39" s="137" t="s">
        <v>91</v>
      </c>
      <c r="D39" s="137" t="s">
        <v>97</v>
      </c>
      <c r="E39" s="208"/>
      <c r="F39" s="375"/>
      <c r="G39" s="431">
        <f t="shared" ref="G39:I41" si="3">G40</f>
        <v>8.1999999999999993</v>
      </c>
      <c r="H39" s="404">
        <f t="shared" si="3"/>
        <v>0</v>
      </c>
      <c r="I39" s="404">
        <f t="shared" si="3"/>
        <v>0</v>
      </c>
    </row>
    <row r="40" spans="1:11" ht="21" customHeight="1">
      <c r="A40" s="343" t="s">
        <v>186</v>
      </c>
      <c r="B40" s="367">
        <v>810</v>
      </c>
      <c r="C40" s="127" t="s">
        <v>91</v>
      </c>
      <c r="D40" s="127" t="s">
        <v>97</v>
      </c>
      <c r="E40" s="207" t="s">
        <v>185</v>
      </c>
      <c r="F40" s="371"/>
      <c r="G40" s="428">
        <f t="shared" si="3"/>
        <v>8.1999999999999993</v>
      </c>
      <c r="H40" s="401">
        <f t="shared" si="3"/>
        <v>0</v>
      </c>
      <c r="I40" s="401">
        <f t="shared" si="3"/>
        <v>0</v>
      </c>
    </row>
    <row r="41" spans="1:11" ht="54.75" customHeight="1">
      <c r="A41" s="343" t="s">
        <v>184</v>
      </c>
      <c r="B41" s="367">
        <v>810</v>
      </c>
      <c r="C41" s="127" t="s">
        <v>91</v>
      </c>
      <c r="D41" s="127" t="s">
        <v>97</v>
      </c>
      <c r="E41" s="207" t="s">
        <v>183</v>
      </c>
      <c r="F41" s="371"/>
      <c r="G41" s="428">
        <f t="shared" si="3"/>
        <v>8.1999999999999993</v>
      </c>
      <c r="H41" s="401">
        <f t="shared" si="3"/>
        <v>0</v>
      </c>
      <c r="I41" s="401">
        <f t="shared" si="3"/>
        <v>0</v>
      </c>
    </row>
    <row r="42" spans="1:11" ht="37.5" customHeight="1">
      <c r="A42" s="343" t="s">
        <v>184</v>
      </c>
      <c r="B42" s="367">
        <v>810</v>
      </c>
      <c r="C42" s="127" t="s">
        <v>91</v>
      </c>
      <c r="D42" s="127" t="s">
        <v>97</v>
      </c>
      <c r="E42" s="207" t="s">
        <v>183</v>
      </c>
      <c r="F42" s="371" t="s">
        <v>166</v>
      </c>
      <c r="G42" s="428">
        <v>8.1999999999999993</v>
      </c>
      <c r="H42" s="401">
        <v>0</v>
      </c>
      <c r="I42" s="401">
        <v>0</v>
      </c>
    </row>
    <row r="43" spans="1:11" ht="21" customHeight="1">
      <c r="A43" s="339" t="s">
        <v>100</v>
      </c>
      <c r="B43" s="365">
        <v>810</v>
      </c>
      <c r="C43" s="190" t="s">
        <v>91</v>
      </c>
      <c r="D43" s="190" t="s">
        <v>101</v>
      </c>
      <c r="E43" s="206"/>
      <c r="F43" s="376"/>
      <c r="G43" s="429">
        <f t="shared" ref="G43:I45" si="4">G44</f>
        <v>10</v>
      </c>
      <c r="H43" s="402">
        <f t="shared" si="4"/>
        <v>0</v>
      </c>
      <c r="I43" s="402">
        <f t="shared" si="4"/>
        <v>0</v>
      </c>
    </row>
    <row r="44" spans="1:11" ht="19.5" customHeight="1">
      <c r="A44" s="345" t="s">
        <v>182</v>
      </c>
      <c r="B44" s="367">
        <v>810</v>
      </c>
      <c r="C44" s="127" t="s">
        <v>91</v>
      </c>
      <c r="D44" s="127" t="s">
        <v>101</v>
      </c>
      <c r="E44" s="127" t="s">
        <v>181</v>
      </c>
      <c r="F44" s="371"/>
      <c r="G44" s="430">
        <f t="shared" si="4"/>
        <v>10</v>
      </c>
      <c r="H44" s="403">
        <f t="shared" si="4"/>
        <v>0</v>
      </c>
      <c r="I44" s="403">
        <f t="shared" si="4"/>
        <v>0</v>
      </c>
    </row>
    <row r="45" spans="1:11" ht="39.75" customHeight="1">
      <c r="A45" s="341" t="s">
        <v>180</v>
      </c>
      <c r="B45" s="367">
        <v>810</v>
      </c>
      <c r="C45" s="127" t="s">
        <v>91</v>
      </c>
      <c r="D45" s="127" t="s">
        <v>101</v>
      </c>
      <c r="E45" s="127" t="s">
        <v>178</v>
      </c>
      <c r="F45" s="377"/>
      <c r="G45" s="430">
        <f t="shared" si="4"/>
        <v>10</v>
      </c>
      <c r="H45" s="403">
        <f t="shared" si="4"/>
        <v>0</v>
      </c>
      <c r="I45" s="403">
        <f t="shared" si="4"/>
        <v>0</v>
      </c>
    </row>
    <row r="46" spans="1:11" ht="27" customHeight="1">
      <c r="A46" s="348" t="s">
        <v>179</v>
      </c>
      <c r="B46" s="367">
        <v>810</v>
      </c>
      <c r="C46" s="127" t="s">
        <v>91</v>
      </c>
      <c r="D46" s="127" t="s">
        <v>101</v>
      </c>
      <c r="E46" s="127" t="s">
        <v>178</v>
      </c>
      <c r="F46" s="371" t="s">
        <v>177</v>
      </c>
      <c r="G46" s="428">
        <v>10</v>
      </c>
      <c r="H46" s="401">
        <v>0</v>
      </c>
      <c r="I46" s="401">
        <v>0</v>
      </c>
    </row>
    <row r="47" spans="1:11" ht="27" customHeight="1">
      <c r="A47" s="349" t="s">
        <v>115</v>
      </c>
      <c r="B47" s="374">
        <v>810</v>
      </c>
      <c r="C47" s="202" t="s">
        <v>101</v>
      </c>
      <c r="D47" s="137" t="s">
        <v>114</v>
      </c>
      <c r="E47" s="137"/>
      <c r="F47" s="378"/>
      <c r="G47" s="431">
        <f>G48</f>
        <v>144</v>
      </c>
      <c r="H47" s="404">
        <f>H48</f>
        <v>0</v>
      </c>
      <c r="I47" s="404">
        <f>I48</f>
        <v>0</v>
      </c>
    </row>
    <row r="48" spans="1:11" ht="36.75" customHeight="1">
      <c r="A48" s="349" t="s">
        <v>270</v>
      </c>
      <c r="B48" s="374">
        <v>810</v>
      </c>
      <c r="C48" s="202" t="s">
        <v>101</v>
      </c>
      <c r="D48" s="137" t="s">
        <v>114</v>
      </c>
      <c r="E48" s="137"/>
      <c r="F48" s="378"/>
      <c r="G48" s="431">
        <f>G49+G52</f>
        <v>144</v>
      </c>
      <c r="H48" s="404">
        <f>H49+H52</f>
        <v>0</v>
      </c>
      <c r="I48" s="404">
        <f>I49+I52</f>
        <v>0</v>
      </c>
    </row>
    <row r="49" spans="1:9" ht="26.25" customHeight="1">
      <c r="A49" s="350" t="s">
        <v>154</v>
      </c>
      <c r="B49" s="367">
        <v>810</v>
      </c>
      <c r="C49" s="200" t="s">
        <v>101</v>
      </c>
      <c r="D49" s="127" t="s">
        <v>114</v>
      </c>
      <c r="E49" s="127" t="s">
        <v>271</v>
      </c>
      <c r="F49" s="369"/>
      <c r="G49" s="428">
        <f t="shared" ref="G49:I50" si="5">G50</f>
        <v>137.30000000000001</v>
      </c>
      <c r="H49" s="401">
        <f t="shared" si="5"/>
        <v>0</v>
      </c>
      <c r="I49" s="401">
        <f t="shared" si="5"/>
        <v>0</v>
      </c>
    </row>
    <row r="50" spans="1:9" ht="28.5" customHeight="1">
      <c r="A50" s="350" t="s">
        <v>150</v>
      </c>
      <c r="B50" s="367">
        <v>810</v>
      </c>
      <c r="C50" s="200" t="s">
        <v>101</v>
      </c>
      <c r="D50" s="127" t="s">
        <v>114</v>
      </c>
      <c r="E50" s="127" t="s">
        <v>271</v>
      </c>
      <c r="F50" s="369" t="s">
        <v>149</v>
      </c>
      <c r="G50" s="428">
        <f t="shared" si="5"/>
        <v>137.30000000000001</v>
      </c>
      <c r="H50" s="401">
        <f t="shared" si="5"/>
        <v>0</v>
      </c>
      <c r="I50" s="401">
        <f t="shared" si="5"/>
        <v>0</v>
      </c>
    </row>
    <row r="51" spans="1:9" ht="27" customHeight="1">
      <c r="A51" s="350" t="s">
        <v>148</v>
      </c>
      <c r="B51" s="367">
        <v>810</v>
      </c>
      <c r="C51" s="200" t="s">
        <v>101</v>
      </c>
      <c r="D51" s="127" t="s">
        <v>114</v>
      </c>
      <c r="E51" s="127" t="s">
        <v>271</v>
      </c>
      <c r="F51" s="369" t="s">
        <v>147</v>
      </c>
      <c r="G51" s="428">
        <v>137.30000000000001</v>
      </c>
      <c r="H51" s="401">
        <v>0</v>
      </c>
      <c r="I51" s="401">
        <v>0</v>
      </c>
    </row>
    <row r="52" spans="1:9" ht="28.5" customHeight="1">
      <c r="A52" s="350" t="s">
        <v>272</v>
      </c>
      <c r="B52" s="367">
        <v>810</v>
      </c>
      <c r="C52" s="200" t="s">
        <v>101</v>
      </c>
      <c r="D52" s="127" t="s">
        <v>114</v>
      </c>
      <c r="E52" s="127" t="s">
        <v>176</v>
      </c>
      <c r="F52" s="369"/>
      <c r="G52" s="428">
        <f t="shared" ref="G52:I53" si="6">G53</f>
        <v>6.7</v>
      </c>
      <c r="H52" s="401">
        <f t="shared" si="6"/>
        <v>0</v>
      </c>
      <c r="I52" s="401">
        <f t="shared" si="6"/>
        <v>0</v>
      </c>
    </row>
    <row r="53" spans="1:9" ht="27" customHeight="1">
      <c r="A53" s="350" t="s">
        <v>150</v>
      </c>
      <c r="B53" s="367">
        <v>810</v>
      </c>
      <c r="C53" s="200" t="s">
        <v>101</v>
      </c>
      <c r="D53" s="127" t="s">
        <v>114</v>
      </c>
      <c r="E53" s="127" t="s">
        <v>176</v>
      </c>
      <c r="F53" s="369" t="s">
        <v>149</v>
      </c>
      <c r="G53" s="428">
        <f t="shared" si="6"/>
        <v>6.7</v>
      </c>
      <c r="H53" s="401">
        <f t="shared" si="6"/>
        <v>0</v>
      </c>
      <c r="I53" s="401">
        <f t="shared" si="6"/>
        <v>0</v>
      </c>
    </row>
    <row r="54" spans="1:9" ht="27.75" customHeight="1">
      <c r="A54" s="350" t="s">
        <v>148</v>
      </c>
      <c r="B54" s="367">
        <v>810</v>
      </c>
      <c r="C54" s="200" t="s">
        <v>101</v>
      </c>
      <c r="D54" s="127" t="s">
        <v>114</v>
      </c>
      <c r="E54" s="127" t="s">
        <v>176</v>
      </c>
      <c r="F54" s="369" t="s">
        <v>147</v>
      </c>
      <c r="G54" s="428">
        <v>6.7</v>
      </c>
      <c r="H54" s="401">
        <v>0</v>
      </c>
      <c r="I54" s="401">
        <v>0</v>
      </c>
    </row>
    <row r="55" spans="1:9" ht="26.25" customHeight="1">
      <c r="A55" s="437" t="s">
        <v>102</v>
      </c>
      <c r="B55" s="438">
        <v>810</v>
      </c>
      <c r="C55" s="439" t="s">
        <v>93</v>
      </c>
      <c r="D55" s="237"/>
      <c r="E55" s="237"/>
      <c r="F55" s="440"/>
      <c r="G55" s="441">
        <f t="shared" ref="G55:I57" si="7">G56</f>
        <v>121.2</v>
      </c>
      <c r="H55" s="442">
        <f t="shared" si="7"/>
        <v>114.2</v>
      </c>
      <c r="I55" s="442">
        <f t="shared" si="7"/>
        <v>117.8</v>
      </c>
    </row>
    <row r="56" spans="1:9" ht="26.25" customHeight="1">
      <c r="A56" s="437" t="s">
        <v>103</v>
      </c>
      <c r="B56" s="438">
        <v>810</v>
      </c>
      <c r="C56" s="439" t="s">
        <v>93</v>
      </c>
      <c r="D56" s="443" t="s">
        <v>104</v>
      </c>
      <c r="E56" s="237"/>
      <c r="F56" s="440"/>
      <c r="G56" s="441">
        <f t="shared" si="7"/>
        <v>121.2</v>
      </c>
      <c r="H56" s="442">
        <f t="shared" si="7"/>
        <v>114.2</v>
      </c>
      <c r="I56" s="442">
        <f t="shared" si="7"/>
        <v>117.8</v>
      </c>
    </row>
    <row r="57" spans="1:9" ht="24" customHeight="1">
      <c r="A57" s="444" t="s">
        <v>175</v>
      </c>
      <c r="B57" s="383">
        <v>810</v>
      </c>
      <c r="C57" s="445" t="s">
        <v>93</v>
      </c>
      <c r="D57" s="218" t="s">
        <v>104</v>
      </c>
      <c r="E57" s="446" t="s">
        <v>174</v>
      </c>
      <c r="F57" s="384"/>
      <c r="G57" s="447">
        <f t="shared" si="7"/>
        <v>121.2</v>
      </c>
      <c r="H57" s="406">
        <f t="shared" si="7"/>
        <v>114.2</v>
      </c>
      <c r="I57" s="406">
        <f t="shared" si="7"/>
        <v>117.8</v>
      </c>
    </row>
    <row r="58" spans="1:9" ht="37.5" customHeight="1">
      <c r="A58" s="444" t="s">
        <v>173</v>
      </c>
      <c r="B58" s="383">
        <v>810</v>
      </c>
      <c r="C58" s="218" t="s">
        <v>93</v>
      </c>
      <c r="D58" s="218" t="s">
        <v>104</v>
      </c>
      <c r="E58" s="446" t="s">
        <v>167</v>
      </c>
      <c r="F58" s="384"/>
      <c r="G58" s="447">
        <f>G59+G63+G61</f>
        <v>121.2</v>
      </c>
      <c r="H58" s="406">
        <f>H59+H63+H61</f>
        <v>114.2</v>
      </c>
      <c r="I58" s="406">
        <f>I59+I63+I61</f>
        <v>117.8</v>
      </c>
    </row>
    <row r="59" spans="1:9" ht="27.75" customHeight="1">
      <c r="A59" s="448" t="s">
        <v>158</v>
      </c>
      <c r="B59" s="383">
        <v>810</v>
      </c>
      <c r="C59" s="218" t="s">
        <v>93</v>
      </c>
      <c r="D59" s="218" t="s">
        <v>104</v>
      </c>
      <c r="E59" s="446" t="s">
        <v>167</v>
      </c>
      <c r="F59" s="384" t="s">
        <v>172</v>
      </c>
      <c r="G59" s="447">
        <f>G60+G62</f>
        <v>110</v>
      </c>
      <c r="H59" s="406">
        <f>H60+H62</f>
        <v>110</v>
      </c>
      <c r="I59" s="406">
        <f>I60+I62</f>
        <v>110</v>
      </c>
    </row>
    <row r="60" spans="1:9" ht="27.75" customHeight="1">
      <c r="A60" s="448" t="s">
        <v>157</v>
      </c>
      <c r="B60" s="383">
        <v>810</v>
      </c>
      <c r="C60" s="218" t="s">
        <v>93</v>
      </c>
      <c r="D60" s="218" t="s">
        <v>104</v>
      </c>
      <c r="E60" s="446" t="s">
        <v>167</v>
      </c>
      <c r="F60" s="384" t="s">
        <v>171</v>
      </c>
      <c r="G60" s="449">
        <v>84.5</v>
      </c>
      <c r="H60" s="450">
        <v>84.5</v>
      </c>
      <c r="I60" s="450">
        <v>84.5</v>
      </c>
    </row>
    <row r="61" spans="1:9" ht="13.5" customHeight="1">
      <c r="A61" s="448" t="s">
        <v>170</v>
      </c>
      <c r="B61" s="383">
        <v>810</v>
      </c>
      <c r="C61" s="218" t="s">
        <v>93</v>
      </c>
      <c r="D61" s="218" t="s">
        <v>104</v>
      </c>
      <c r="E61" s="446" t="s">
        <v>167</v>
      </c>
      <c r="F61" s="384" t="s">
        <v>169</v>
      </c>
      <c r="G61" s="449">
        <v>1</v>
      </c>
      <c r="H61" s="450">
        <v>1</v>
      </c>
      <c r="I61" s="450">
        <v>1</v>
      </c>
    </row>
    <row r="62" spans="1:9" ht="12.75" customHeight="1">
      <c r="A62" s="448" t="s">
        <v>156</v>
      </c>
      <c r="B62" s="383">
        <v>810</v>
      </c>
      <c r="C62" s="218" t="s">
        <v>93</v>
      </c>
      <c r="D62" s="218" t="s">
        <v>104</v>
      </c>
      <c r="E62" s="446" t="s">
        <v>167</v>
      </c>
      <c r="F62" s="384" t="s">
        <v>168</v>
      </c>
      <c r="G62" s="449">
        <v>25.5</v>
      </c>
      <c r="H62" s="450">
        <v>25.5</v>
      </c>
      <c r="I62" s="450">
        <v>25.5</v>
      </c>
    </row>
    <row r="63" spans="1:9" ht="28.5" customHeight="1">
      <c r="A63" s="448" t="s">
        <v>144</v>
      </c>
      <c r="B63" s="383">
        <v>810</v>
      </c>
      <c r="C63" s="218" t="s">
        <v>93</v>
      </c>
      <c r="D63" s="218" t="s">
        <v>104</v>
      </c>
      <c r="E63" s="446" t="s">
        <v>167</v>
      </c>
      <c r="F63" s="384" t="s">
        <v>149</v>
      </c>
      <c r="G63" s="449">
        <f>G64</f>
        <v>10.199999999999999</v>
      </c>
      <c r="H63" s="450">
        <f>H64</f>
        <v>3.2</v>
      </c>
      <c r="I63" s="450">
        <f>I64</f>
        <v>6.8</v>
      </c>
    </row>
    <row r="64" spans="1:9" ht="30" customHeight="1">
      <c r="A64" s="448" t="s">
        <v>143</v>
      </c>
      <c r="B64" s="383">
        <v>810</v>
      </c>
      <c r="C64" s="218" t="s">
        <v>93</v>
      </c>
      <c r="D64" s="218" t="s">
        <v>104</v>
      </c>
      <c r="E64" s="446" t="s">
        <v>167</v>
      </c>
      <c r="F64" s="384" t="s">
        <v>147</v>
      </c>
      <c r="G64" s="449">
        <v>10.199999999999999</v>
      </c>
      <c r="H64" s="450">
        <v>3.2</v>
      </c>
      <c r="I64" s="450">
        <v>6.8</v>
      </c>
    </row>
    <row r="65" spans="1:9" ht="27" customHeight="1">
      <c r="A65" s="351" t="s">
        <v>164</v>
      </c>
      <c r="B65" s="365">
        <v>810</v>
      </c>
      <c r="C65" s="190" t="s">
        <v>104</v>
      </c>
      <c r="D65" s="190"/>
      <c r="E65" s="205"/>
      <c r="F65" s="378"/>
      <c r="G65" s="431">
        <f t="shared" ref="G65:I67" si="8">G66</f>
        <v>15</v>
      </c>
      <c r="H65" s="404">
        <f t="shared" si="8"/>
        <v>15</v>
      </c>
      <c r="I65" s="404">
        <f t="shared" si="8"/>
        <v>15</v>
      </c>
    </row>
    <row r="66" spans="1:9" ht="23.25" customHeight="1">
      <c r="A66" s="343" t="s">
        <v>163</v>
      </c>
      <c r="B66" s="379">
        <v>810</v>
      </c>
      <c r="C66" s="193" t="s">
        <v>104</v>
      </c>
      <c r="D66" s="193" t="s">
        <v>105</v>
      </c>
      <c r="E66" s="204" t="s">
        <v>162</v>
      </c>
      <c r="F66" s="369"/>
      <c r="G66" s="428">
        <f t="shared" si="8"/>
        <v>15</v>
      </c>
      <c r="H66" s="401">
        <f t="shared" si="8"/>
        <v>15</v>
      </c>
      <c r="I66" s="401">
        <f t="shared" si="8"/>
        <v>15</v>
      </c>
    </row>
    <row r="67" spans="1:9" ht="24" customHeight="1">
      <c r="A67" s="343" t="s">
        <v>144</v>
      </c>
      <c r="B67" s="379">
        <v>810</v>
      </c>
      <c r="C67" s="193" t="s">
        <v>104</v>
      </c>
      <c r="D67" s="193" t="s">
        <v>105</v>
      </c>
      <c r="E67" s="204" t="s">
        <v>162</v>
      </c>
      <c r="F67" s="369" t="s">
        <v>149</v>
      </c>
      <c r="G67" s="428">
        <f t="shared" si="8"/>
        <v>15</v>
      </c>
      <c r="H67" s="401">
        <f t="shared" si="8"/>
        <v>15</v>
      </c>
      <c r="I67" s="401">
        <f t="shared" si="8"/>
        <v>15</v>
      </c>
    </row>
    <row r="68" spans="1:9" ht="23.25" customHeight="1">
      <c r="A68" s="343" t="s">
        <v>143</v>
      </c>
      <c r="B68" s="379">
        <v>810</v>
      </c>
      <c r="C68" s="193" t="s">
        <v>104</v>
      </c>
      <c r="D68" s="193" t="s">
        <v>105</v>
      </c>
      <c r="E68" s="204" t="s">
        <v>162</v>
      </c>
      <c r="F68" s="369" t="s">
        <v>147</v>
      </c>
      <c r="G68" s="428">
        <v>15</v>
      </c>
      <c r="H68" s="401">
        <v>15</v>
      </c>
      <c r="I68" s="401">
        <v>15</v>
      </c>
    </row>
    <row r="69" spans="1:9" ht="24.75" customHeight="1">
      <c r="A69" s="339" t="s">
        <v>106</v>
      </c>
      <c r="B69" s="365">
        <v>810</v>
      </c>
      <c r="C69" s="190" t="s">
        <v>107</v>
      </c>
      <c r="D69" s="191"/>
      <c r="E69" s="142"/>
      <c r="F69" s="373"/>
      <c r="G69" s="429">
        <f>G70+G76+G89</f>
        <v>2273.3999999999996</v>
      </c>
      <c r="H69" s="402">
        <f>H70+H76+H89</f>
        <v>513.69999999999993</v>
      </c>
      <c r="I69" s="402">
        <f>I70+I76+I89</f>
        <v>513.69999999999993</v>
      </c>
    </row>
    <row r="70" spans="1:9" ht="25.5" customHeight="1">
      <c r="A70" s="352" t="s">
        <v>284</v>
      </c>
      <c r="B70" s="374">
        <v>810</v>
      </c>
      <c r="C70" s="137" t="s">
        <v>107</v>
      </c>
      <c r="D70" s="137" t="s">
        <v>93</v>
      </c>
      <c r="E70" s="203"/>
      <c r="F70" s="380"/>
      <c r="G70" s="431">
        <f>G71</f>
        <v>400.90000000000003</v>
      </c>
      <c r="H70" s="404">
        <f>H71</f>
        <v>0</v>
      </c>
      <c r="I70" s="404">
        <f>I71</f>
        <v>0</v>
      </c>
    </row>
    <row r="71" spans="1:9" ht="25.5" customHeight="1">
      <c r="A71" s="353" t="s">
        <v>249</v>
      </c>
      <c r="B71" s="381">
        <v>810</v>
      </c>
      <c r="C71" s="228" t="s">
        <v>107</v>
      </c>
      <c r="D71" s="228" t="s">
        <v>93</v>
      </c>
      <c r="E71" s="229" t="s">
        <v>250</v>
      </c>
      <c r="F71" s="382"/>
      <c r="G71" s="432">
        <f>G72+G74</f>
        <v>400.90000000000003</v>
      </c>
      <c r="H71" s="405">
        <f>H72+H74</f>
        <v>0</v>
      </c>
      <c r="I71" s="405">
        <f>I72+I74</f>
        <v>0</v>
      </c>
    </row>
    <row r="72" spans="1:9" ht="25.5" customHeight="1">
      <c r="A72" s="341" t="s">
        <v>227</v>
      </c>
      <c r="B72" s="383">
        <v>810</v>
      </c>
      <c r="C72" s="218" t="s">
        <v>107</v>
      </c>
      <c r="D72" s="218" t="s">
        <v>93</v>
      </c>
      <c r="E72" s="226" t="s">
        <v>250</v>
      </c>
      <c r="F72" s="384" t="s">
        <v>149</v>
      </c>
      <c r="G72" s="430">
        <f>G73</f>
        <v>334.1</v>
      </c>
      <c r="H72" s="406">
        <f>H73</f>
        <v>0</v>
      </c>
      <c r="I72" s="406">
        <f>I73</f>
        <v>0</v>
      </c>
    </row>
    <row r="73" spans="1:9" ht="25.5" customHeight="1">
      <c r="A73" s="354" t="s">
        <v>148</v>
      </c>
      <c r="B73" s="385">
        <v>810</v>
      </c>
      <c r="C73" s="306" t="s">
        <v>107</v>
      </c>
      <c r="D73" s="241" t="s">
        <v>93</v>
      </c>
      <c r="E73" s="307" t="s">
        <v>250</v>
      </c>
      <c r="F73" s="386" t="s">
        <v>147</v>
      </c>
      <c r="G73" s="433">
        <v>334.1</v>
      </c>
      <c r="H73" s="407">
        <v>0</v>
      </c>
      <c r="I73" s="407">
        <v>0</v>
      </c>
    </row>
    <row r="74" spans="1:9" ht="25.5" customHeight="1">
      <c r="A74" s="354" t="s">
        <v>165</v>
      </c>
      <c r="B74" s="381">
        <v>810</v>
      </c>
      <c r="C74" s="305" t="s">
        <v>107</v>
      </c>
      <c r="D74" s="228" t="s">
        <v>93</v>
      </c>
      <c r="E74" s="303" t="s">
        <v>219</v>
      </c>
      <c r="F74" s="382"/>
      <c r="G74" s="432">
        <f>G75</f>
        <v>66.8</v>
      </c>
      <c r="H74" s="405">
        <v>0</v>
      </c>
      <c r="I74" s="405">
        <v>0</v>
      </c>
    </row>
    <row r="75" spans="1:9" ht="54" customHeight="1">
      <c r="A75" s="355" t="s">
        <v>251</v>
      </c>
      <c r="B75" s="385">
        <v>810</v>
      </c>
      <c r="C75" s="306" t="s">
        <v>107</v>
      </c>
      <c r="D75" s="241" t="s">
        <v>93</v>
      </c>
      <c r="E75" s="307" t="s">
        <v>219</v>
      </c>
      <c r="F75" s="386" t="s">
        <v>166</v>
      </c>
      <c r="G75" s="433">
        <v>66.8</v>
      </c>
      <c r="H75" s="407">
        <v>66.8</v>
      </c>
      <c r="I75" s="407">
        <v>66.8</v>
      </c>
    </row>
    <row r="76" spans="1:9" ht="23.25" customHeight="1">
      <c r="A76" s="351" t="s">
        <v>283</v>
      </c>
      <c r="B76" s="374">
        <v>810</v>
      </c>
      <c r="C76" s="137" t="s">
        <v>107</v>
      </c>
      <c r="D76" s="137" t="s">
        <v>104</v>
      </c>
      <c r="E76" s="137"/>
      <c r="F76" s="380"/>
      <c r="G76" s="431">
        <f>G77+G80+G85</f>
        <v>1736.3</v>
      </c>
      <c r="H76" s="404">
        <f>H77+H80+H85</f>
        <v>513.69999999999993</v>
      </c>
      <c r="I76" s="404">
        <f>I77+I80+I85</f>
        <v>513.69999999999993</v>
      </c>
    </row>
    <row r="77" spans="1:9" ht="18.75" customHeight="1">
      <c r="A77" s="347" t="s">
        <v>160</v>
      </c>
      <c r="B77" s="374">
        <v>810</v>
      </c>
      <c r="C77" s="137" t="s">
        <v>107</v>
      </c>
      <c r="D77" s="137" t="s">
        <v>104</v>
      </c>
      <c r="E77" s="137" t="s">
        <v>161</v>
      </c>
      <c r="F77" s="380"/>
      <c r="G77" s="431">
        <f t="shared" ref="G77:I78" si="9">G78</f>
        <v>498.9</v>
      </c>
      <c r="H77" s="404">
        <f t="shared" si="9"/>
        <v>498.9</v>
      </c>
      <c r="I77" s="404">
        <f t="shared" si="9"/>
        <v>498.9</v>
      </c>
    </row>
    <row r="78" spans="1:9" ht="27" customHeight="1">
      <c r="A78" s="341" t="s">
        <v>150</v>
      </c>
      <c r="B78" s="367">
        <v>810</v>
      </c>
      <c r="C78" s="127" t="s">
        <v>107</v>
      </c>
      <c r="D78" s="127" t="s">
        <v>104</v>
      </c>
      <c r="E78" s="127" t="s">
        <v>159</v>
      </c>
      <c r="F78" s="371" t="s">
        <v>149</v>
      </c>
      <c r="G78" s="430">
        <f t="shared" si="9"/>
        <v>498.9</v>
      </c>
      <c r="H78" s="403">
        <f t="shared" si="9"/>
        <v>498.9</v>
      </c>
      <c r="I78" s="403">
        <f t="shared" si="9"/>
        <v>498.9</v>
      </c>
    </row>
    <row r="79" spans="1:9" ht="25.5" customHeight="1">
      <c r="A79" s="341" t="s">
        <v>155</v>
      </c>
      <c r="B79" s="367">
        <v>810</v>
      </c>
      <c r="C79" s="127" t="s">
        <v>107</v>
      </c>
      <c r="D79" s="127" t="s">
        <v>104</v>
      </c>
      <c r="E79" s="127" t="s">
        <v>159</v>
      </c>
      <c r="F79" s="371" t="s">
        <v>147</v>
      </c>
      <c r="G79" s="428">
        <v>498.9</v>
      </c>
      <c r="H79" s="401">
        <v>498.9</v>
      </c>
      <c r="I79" s="401">
        <v>498.9</v>
      </c>
    </row>
    <row r="80" spans="1:9" ht="25.5" customHeight="1">
      <c r="A80" s="356" t="s">
        <v>224</v>
      </c>
      <c r="B80" s="387">
        <v>810</v>
      </c>
      <c r="C80" s="237" t="s">
        <v>107</v>
      </c>
      <c r="D80" s="237" t="s">
        <v>104</v>
      </c>
      <c r="E80" s="238"/>
      <c r="F80" s="388"/>
      <c r="G80" s="434">
        <f>G81</f>
        <v>386.09999999999997</v>
      </c>
      <c r="H80" s="408">
        <f>H81</f>
        <v>14.8</v>
      </c>
      <c r="I80" s="408">
        <f>I81</f>
        <v>14.8</v>
      </c>
    </row>
    <row r="81" spans="1:9" ht="25.5" customHeight="1">
      <c r="A81" s="354" t="s">
        <v>225</v>
      </c>
      <c r="B81" s="389">
        <v>810</v>
      </c>
      <c r="C81" s="228" t="s">
        <v>107</v>
      </c>
      <c r="D81" s="228" t="s">
        <v>104</v>
      </c>
      <c r="E81" s="303" t="s">
        <v>269</v>
      </c>
      <c r="F81" s="382"/>
      <c r="G81" s="432">
        <f>G82+G84</f>
        <v>386.09999999999997</v>
      </c>
      <c r="H81" s="405">
        <f>H82+H84</f>
        <v>14.8</v>
      </c>
      <c r="I81" s="405">
        <f>I82+I84</f>
        <v>14.8</v>
      </c>
    </row>
    <row r="82" spans="1:9" ht="25.5" customHeight="1">
      <c r="A82" s="357" t="s">
        <v>227</v>
      </c>
      <c r="B82" s="383">
        <v>810</v>
      </c>
      <c r="C82" s="245" t="s">
        <v>107</v>
      </c>
      <c r="D82" s="218" t="s">
        <v>104</v>
      </c>
      <c r="E82" s="243" t="s">
        <v>269</v>
      </c>
      <c r="F82" s="384" t="s">
        <v>149</v>
      </c>
      <c r="G82" s="430">
        <f>G83</f>
        <v>378.7</v>
      </c>
      <c r="H82" s="406">
        <f>H83</f>
        <v>0</v>
      </c>
      <c r="I82" s="406">
        <f>I83</f>
        <v>0</v>
      </c>
    </row>
    <row r="83" spans="1:9" ht="25.5" customHeight="1">
      <c r="A83" s="341" t="s">
        <v>155</v>
      </c>
      <c r="B83" s="383">
        <v>810</v>
      </c>
      <c r="C83" s="245" t="s">
        <v>107</v>
      </c>
      <c r="D83" s="246" t="s">
        <v>104</v>
      </c>
      <c r="E83" s="243" t="s">
        <v>269</v>
      </c>
      <c r="F83" s="384" t="s">
        <v>147</v>
      </c>
      <c r="G83" s="430">
        <v>378.7</v>
      </c>
      <c r="H83" s="406">
        <v>0</v>
      </c>
      <c r="I83" s="406">
        <v>0</v>
      </c>
    </row>
    <row r="84" spans="1:9" ht="25.5" customHeight="1">
      <c r="A84" s="357" t="s">
        <v>217</v>
      </c>
      <c r="B84" s="383">
        <v>810</v>
      </c>
      <c r="C84" s="218" t="s">
        <v>107</v>
      </c>
      <c r="D84" s="218" t="s">
        <v>104</v>
      </c>
      <c r="E84" s="226" t="s">
        <v>218</v>
      </c>
      <c r="F84" s="384" t="s">
        <v>166</v>
      </c>
      <c r="G84" s="430">
        <v>7.4</v>
      </c>
      <c r="H84" s="406">
        <v>14.8</v>
      </c>
      <c r="I84" s="406">
        <v>14.8</v>
      </c>
    </row>
    <row r="85" spans="1:9" ht="27" customHeight="1">
      <c r="A85" s="358" t="s">
        <v>282</v>
      </c>
      <c r="B85" s="363">
        <v>810</v>
      </c>
      <c r="C85" s="310" t="s">
        <v>107</v>
      </c>
      <c r="D85" s="311" t="s">
        <v>104</v>
      </c>
      <c r="E85" s="312">
        <v>1700378840</v>
      </c>
      <c r="F85" s="390"/>
      <c r="G85" s="429">
        <f t="shared" ref="G85:I86" si="10">G86</f>
        <v>851.3</v>
      </c>
      <c r="H85" s="409">
        <f t="shared" si="10"/>
        <v>0</v>
      </c>
      <c r="I85" s="409">
        <f t="shared" si="10"/>
        <v>0</v>
      </c>
    </row>
    <row r="86" spans="1:9" ht="25.5" customHeight="1">
      <c r="A86" s="343" t="s">
        <v>144</v>
      </c>
      <c r="B86" s="391">
        <v>810</v>
      </c>
      <c r="C86" s="313" t="s">
        <v>107</v>
      </c>
      <c r="D86" s="314" t="s">
        <v>104</v>
      </c>
      <c r="E86" s="315">
        <v>1700378840</v>
      </c>
      <c r="F86" s="392" t="s">
        <v>149</v>
      </c>
      <c r="G86" s="430">
        <f t="shared" si="10"/>
        <v>851.3</v>
      </c>
      <c r="H86" s="406">
        <f t="shared" si="10"/>
        <v>0</v>
      </c>
      <c r="I86" s="406">
        <f t="shared" si="10"/>
        <v>0</v>
      </c>
    </row>
    <row r="87" spans="1:9" ht="25.5" customHeight="1">
      <c r="A87" s="343" t="s">
        <v>143</v>
      </c>
      <c r="B87" s="391">
        <v>810</v>
      </c>
      <c r="C87" s="313" t="s">
        <v>107</v>
      </c>
      <c r="D87" s="314" t="s">
        <v>104</v>
      </c>
      <c r="E87" s="315">
        <v>1700378840</v>
      </c>
      <c r="F87" s="392" t="s">
        <v>147</v>
      </c>
      <c r="G87" s="430">
        <v>851.3</v>
      </c>
      <c r="H87" s="406">
        <v>0</v>
      </c>
      <c r="I87" s="406">
        <v>0</v>
      </c>
    </row>
    <row r="88" spans="1:9" ht="25.5" customHeight="1">
      <c r="A88" s="358" t="s">
        <v>285</v>
      </c>
      <c r="B88" s="381">
        <v>810</v>
      </c>
      <c r="C88" s="316" t="s">
        <v>107</v>
      </c>
      <c r="D88" s="317" t="s">
        <v>107</v>
      </c>
      <c r="E88" s="201" t="s">
        <v>190</v>
      </c>
      <c r="F88" s="393"/>
      <c r="G88" s="429">
        <f>G89</f>
        <v>136.19999999999999</v>
      </c>
      <c r="H88" s="409">
        <f>H89</f>
        <v>0</v>
      </c>
      <c r="I88" s="409">
        <f>I89</f>
        <v>0</v>
      </c>
    </row>
    <row r="89" spans="1:9" ht="25.5" customHeight="1">
      <c r="A89" s="352" t="s">
        <v>191</v>
      </c>
      <c r="B89" s="374">
        <v>810</v>
      </c>
      <c r="C89" s="197" t="s">
        <v>107</v>
      </c>
      <c r="D89" s="211" t="s">
        <v>107</v>
      </c>
      <c r="E89" s="201" t="s">
        <v>190</v>
      </c>
      <c r="F89" s="378"/>
      <c r="G89" s="431">
        <f>G90+G93</f>
        <v>136.19999999999999</v>
      </c>
      <c r="H89" s="404">
        <f>H90+H93</f>
        <v>0</v>
      </c>
      <c r="I89" s="404">
        <f>I90+I93</f>
        <v>0</v>
      </c>
    </row>
    <row r="90" spans="1:9" ht="25.5" customHeight="1">
      <c r="A90" s="343" t="s">
        <v>158</v>
      </c>
      <c r="B90" s="367">
        <v>810</v>
      </c>
      <c r="C90" s="196" t="s">
        <v>107</v>
      </c>
      <c r="D90" s="210" t="s">
        <v>107</v>
      </c>
      <c r="E90" s="199" t="s">
        <v>188</v>
      </c>
      <c r="F90" s="369" t="s">
        <v>189</v>
      </c>
      <c r="G90" s="428">
        <f>G91+G92</f>
        <v>132.1</v>
      </c>
      <c r="H90" s="401">
        <f>H91+H92</f>
        <v>0</v>
      </c>
      <c r="I90" s="401">
        <f>I91+I92</f>
        <v>0</v>
      </c>
    </row>
    <row r="91" spans="1:9" ht="25.5" customHeight="1">
      <c r="A91" s="343" t="s">
        <v>157</v>
      </c>
      <c r="B91" s="367">
        <v>810</v>
      </c>
      <c r="C91" s="196" t="s">
        <v>107</v>
      </c>
      <c r="D91" s="210" t="s">
        <v>107</v>
      </c>
      <c r="E91" s="199" t="s">
        <v>188</v>
      </c>
      <c r="F91" s="370">
        <v>121</v>
      </c>
      <c r="G91" s="428">
        <v>101.5</v>
      </c>
      <c r="H91" s="401">
        <v>0</v>
      </c>
      <c r="I91" s="401">
        <v>0</v>
      </c>
    </row>
    <row r="92" spans="1:9" ht="25.5" customHeight="1">
      <c r="A92" s="343" t="s">
        <v>156</v>
      </c>
      <c r="B92" s="367">
        <v>810</v>
      </c>
      <c r="C92" s="196" t="s">
        <v>107</v>
      </c>
      <c r="D92" s="210" t="s">
        <v>107</v>
      </c>
      <c r="E92" s="199" t="s">
        <v>188</v>
      </c>
      <c r="F92" s="370">
        <v>129</v>
      </c>
      <c r="G92" s="428">
        <v>30.6</v>
      </c>
      <c r="H92" s="401">
        <v>0</v>
      </c>
      <c r="I92" s="401">
        <v>0</v>
      </c>
    </row>
    <row r="93" spans="1:9" ht="25.5" customHeight="1">
      <c r="A93" s="343" t="s">
        <v>144</v>
      </c>
      <c r="B93" s="367">
        <v>810</v>
      </c>
      <c r="C93" s="196" t="s">
        <v>107</v>
      </c>
      <c r="D93" s="210" t="s">
        <v>107</v>
      </c>
      <c r="E93" s="199" t="s">
        <v>188</v>
      </c>
      <c r="F93" s="370">
        <v>240</v>
      </c>
      <c r="G93" s="428">
        <f>G94</f>
        <v>4.0999999999999996</v>
      </c>
      <c r="H93" s="401">
        <f>H94</f>
        <v>0</v>
      </c>
      <c r="I93" s="401">
        <f>I94</f>
        <v>0</v>
      </c>
    </row>
    <row r="94" spans="1:9" ht="25.5" customHeight="1">
      <c r="A94" s="343" t="s">
        <v>143</v>
      </c>
      <c r="B94" s="367">
        <v>810</v>
      </c>
      <c r="C94" s="196" t="s">
        <v>107</v>
      </c>
      <c r="D94" s="210" t="s">
        <v>107</v>
      </c>
      <c r="E94" s="199" t="s">
        <v>188</v>
      </c>
      <c r="F94" s="370">
        <v>244</v>
      </c>
      <c r="G94" s="428">
        <v>4.0999999999999996</v>
      </c>
      <c r="H94" s="401">
        <v>0</v>
      </c>
      <c r="I94" s="401">
        <v>0</v>
      </c>
    </row>
    <row r="95" spans="1:9" ht="16.5" customHeight="1">
      <c r="A95" s="351" t="s">
        <v>275</v>
      </c>
      <c r="B95" s="374">
        <v>810</v>
      </c>
      <c r="C95" s="137" t="s">
        <v>99</v>
      </c>
      <c r="D95" s="137"/>
      <c r="E95" s="201"/>
      <c r="F95" s="380"/>
      <c r="G95" s="431">
        <f t="shared" ref="G95:I98" si="11">G96</f>
        <v>84.7</v>
      </c>
      <c r="H95" s="404">
        <f t="shared" si="11"/>
        <v>0</v>
      </c>
      <c r="I95" s="404">
        <f t="shared" si="11"/>
        <v>0</v>
      </c>
    </row>
    <row r="96" spans="1:9" ht="15" customHeight="1">
      <c r="A96" s="352" t="s">
        <v>277</v>
      </c>
      <c r="B96" s="374">
        <v>810</v>
      </c>
      <c r="C96" s="137" t="s">
        <v>99</v>
      </c>
      <c r="D96" s="137" t="s">
        <v>99</v>
      </c>
      <c r="E96" s="201"/>
      <c r="F96" s="380"/>
      <c r="G96" s="431">
        <f t="shared" si="11"/>
        <v>84.7</v>
      </c>
      <c r="H96" s="404">
        <f t="shared" si="11"/>
        <v>0</v>
      </c>
      <c r="I96" s="404">
        <f t="shared" si="11"/>
        <v>0</v>
      </c>
    </row>
    <row r="97" spans="1:9" ht="25.5" customHeight="1">
      <c r="A97" s="343" t="s">
        <v>281</v>
      </c>
      <c r="B97" s="367">
        <v>810</v>
      </c>
      <c r="C97" s="127" t="s">
        <v>99</v>
      </c>
      <c r="D97" s="127" t="s">
        <v>99</v>
      </c>
      <c r="E97" s="199" t="s">
        <v>278</v>
      </c>
      <c r="F97" s="370"/>
      <c r="G97" s="428">
        <f t="shared" si="11"/>
        <v>84.7</v>
      </c>
      <c r="H97" s="401">
        <f t="shared" si="11"/>
        <v>0</v>
      </c>
      <c r="I97" s="401">
        <f t="shared" si="11"/>
        <v>0</v>
      </c>
    </row>
    <row r="98" spans="1:9" ht="36.75" customHeight="1">
      <c r="A98" s="343" t="s">
        <v>280</v>
      </c>
      <c r="B98" s="367">
        <v>810</v>
      </c>
      <c r="C98" s="127" t="s">
        <v>99</v>
      </c>
      <c r="D98" s="127" t="s">
        <v>99</v>
      </c>
      <c r="E98" s="199" t="s">
        <v>278</v>
      </c>
      <c r="F98" s="370">
        <v>810</v>
      </c>
      <c r="G98" s="428">
        <f t="shared" si="11"/>
        <v>84.7</v>
      </c>
      <c r="H98" s="401">
        <v>0</v>
      </c>
      <c r="I98" s="401">
        <v>0</v>
      </c>
    </row>
    <row r="99" spans="1:9" ht="48" customHeight="1">
      <c r="A99" s="343" t="s">
        <v>279</v>
      </c>
      <c r="B99" s="367">
        <v>810</v>
      </c>
      <c r="C99" s="127" t="s">
        <v>99</v>
      </c>
      <c r="D99" s="127" t="s">
        <v>99</v>
      </c>
      <c r="E99" s="199" t="s">
        <v>278</v>
      </c>
      <c r="F99" s="370">
        <v>812</v>
      </c>
      <c r="G99" s="428">
        <v>84.7</v>
      </c>
      <c r="H99" s="401">
        <v>0</v>
      </c>
      <c r="I99" s="401">
        <v>0</v>
      </c>
    </row>
    <row r="100" spans="1:9">
      <c r="A100" s="359" t="s">
        <v>110</v>
      </c>
      <c r="B100" s="365">
        <v>810</v>
      </c>
      <c r="C100" s="190" t="s">
        <v>111</v>
      </c>
      <c r="D100" s="192"/>
      <c r="E100" s="142"/>
      <c r="F100" s="394"/>
      <c r="G100" s="429">
        <f>G101+G109</f>
        <v>72.2</v>
      </c>
      <c r="H100" s="402">
        <f>H101+H109</f>
        <v>0</v>
      </c>
      <c r="I100" s="402">
        <f>I101+I109</f>
        <v>0</v>
      </c>
    </row>
    <row r="101" spans="1:9">
      <c r="A101" s="340" t="s">
        <v>112</v>
      </c>
      <c r="B101" s="365">
        <v>810</v>
      </c>
      <c r="C101" s="190" t="s">
        <v>111</v>
      </c>
      <c r="D101" s="190" t="s">
        <v>91</v>
      </c>
      <c r="E101" s="142" t="s">
        <v>146</v>
      </c>
      <c r="F101" s="395"/>
      <c r="G101" s="429">
        <f t="shared" ref="G101:I103" si="12">G102</f>
        <v>72.2</v>
      </c>
      <c r="H101" s="402">
        <f t="shared" si="12"/>
        <v>0</v>
      </c>
      <c r="I101" s="402">
        <f t="shared" si="12"/>
        <v>0</v>
      </c>
    </row>
    <row r="102" spans="1:9">
      <c r="A102" s="360" t="s">
        <v>145</v>
      </c>
      <c r="B102" s="367">
        <v>810</v>
      </c>
      <c r="C102" s="127" t="s">
        <v>111</v>
      </c>
      <c r="D102" s="133" t="s">
        <v>91</v>
      </c>
      <c r="E102" s="127" t="s">
        <v>140</v>
      </c>
      <c r="F102" s="396"/>
      <c r="G102" s="428">
        <f t="shared" si="12"/>
        <v>72.2</v>
      </c>
      <c r="H102" s="401">
        <f t="shared" si="12"/>
        <v>0</v>
      </c>
      <c r="I102" s="401">
        <f t="shared" si="12"/>
        <v>0</v>
      </c>
    </row>
    <row r="103" spans="1:9">
      <c r="A103" s="343" t="s">
        <v>144</v>
      </c>
      <c r="B103" s="367">
        <v>810</v>
      </c>
      <c r="C103" s="127" t="s">
        <v>111</v>
      </c>
      <c r="D103" s="127" t="s">
        <v>91</v>
      </c>
      <c r="E103" s="127" t="s">
        <v>140</v>
      </c>
      <c r="F103" s="396">
        <v>240</v>
      </c>
      <c r="G103" s="428">
        <f t="shared" si="12"/>
        <v>72.2</v>
      </c>
      <c r="H103" s="401">
        <f t="shared" si="12"/>
        <v>0</v>
      </c>
      <c r="I103" s="401">
        <f t="shared" si="12"/>
        <v>0</v>
      </c>
    </row>
    <row r="104" spans="1:9" ht="26.25" thickBot="1">
      <c r="A104" s="410" t="s">
        <v>143</v>
      </c>
      <c r="B104" s="411">
        <v>810</v>
      </c>
      <c r="C104" s="412" t="s">
        <v>111</v>
      </c>
      <c r="D104" s="413" t="s">
        <v>91</v>
      </c>
      <c r="E104" s="412" t="s">
        <v>140</v>
      </c>
      <c r="F104" s="414">
        <v>244</v>
      </c>
      <c r="G104" s="435">
        <v>72.2</v>
      </c>
      <c r="H104" s="415">
        <v>0</v>
      </c>
      <c r="I104" s="415">
        <v>0</v>
      </c>
    </row>
    <row r="105" spans="1:9" ht="13.5" thickBot="1">
      <c r="A105" s="416" t="s">
        <v>138</v>
      </c>
      <c r="B105" s="417"/>
      <c r="C105" s="418"/>
      <c r="D105" s="419"/>
      <c r="E105" s="418"/>
      <c r="F105" s="420" t="s">
        <v>137</v>
      </c>
      <c r="G105" s="436">
        <f>G14+G55+G65+G69+G100+G95</f>
        <v>3976.7999999999993</v>
      </c>
      <c r="H105" s="421">
        <f>H14+H55+H65+H69+H100+H95</f>
        <v>1618.4</v>
      </c>
      <c r="I105" s="421">
        <f>I14+I55+I65+I69+I100+I95</f>
        <v>1622</v>
      </c>
    </row>
    <row r="110" spans="1:9">
      <c r="F110" s="188"/>
    </row>
  </sheetData>
  <mergeCells count="12">
    <mergeCell ref="D1:G1"/>
    <mergeCell ref="C2:G2"/>
    <mergeCell ref="C3:G3"/>
    <mergeCell ref="C4:G4"/>
    <mergeCell ref="A7:F7"/>
    <mergeCell ref="F10:F11"/>
    <mergeCell ref="G10:I10"/>
    <mergeCell ref="A10:A11"/>
    <mergeCell ref="B10:B11"/>
    <mergeCell ref="C10:C11"/>
    <mergeCell ref="D10:D11"/>
    <mergeCell ref="E10:E11"/>
  </mergeCells>
  <pageMargins left="0.66" right="0.2" top="0.26" bottom="0.41" header="0" footer="0"/>
  <pageSetup paperSize="9" scale="55" fitToHeight="15" orientation="portrait" r:id="rId1"/>
  <headerFooter alignWithMargins="0">
    <oddFooter>&amp;C&amp;"Arial Cyr,обычный"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F22" sqref="F22"/>
    </sheetView>
  </sheetViews>
  <sheetFormatPr defaultRowHeight="12.75"/>
  <cols>
    <col min="1" max="1" width="33.85546875" customWidth="1"/>
    <col min="2" max="2" width="13.28515625" customWidth="1"/>
    <col min="3" max="3" width="10" customWidth="1"/>
    <col min="4" max="4" width="13.140625" customWidth="1"/>
  </cols>
  <sheetData>
    <row r="1" spans="1:6">
      <c r="B1" s="278"/>
      <c r="C1" s="278"/>
      <c r="D1" s="278"/>
    </row>
    <row r="2" spans="1:6">
      <c r="B2" s="496" t="s">
        <v>238</v>
      </c>
      <c r="C2" s="496"/>
      <c r="D2" s="496"/>
    </row>
    <row r="3" spans="1:6">
      <c r="B3" s="497" t="s">
        <v>18</v>
      </c>
      <c r="C3" s="497"/>
      <c r="D3" s="497"/>
    </row>
    <row r="4" spans="1:6">
      <c r="B4" s="498" t="s">
        <v>239</v>
      </c>
      <c r="C4" s="498"/>
      <c r="D4" s="498"/>
    </row>
    <row r="5" spans="1:6">
      <c r="B5" s="498" t="s">
        <v>303</v>
      </c>
      <c r="C5" s="498"/>
      <c r="D5" s="498"/>
    </row>
    <row r="6" spans="1:6">
      <c r="A6" s="279"/>
      <c r="C6" s="280"/>
      <c r="D6" s="280"/>
    </row>
    <row r="7" spans="1:6" ht="14.25">
      <c r="A7" s="499" t="s">
        <v>240</v>
      </c>
      <c r="B7" s="499"/>
      <c r="C7" s="499"/>
      <c r="D7" s="499"/>
    </row>
    <row r="8" spans="1:6" ht="14.25">
      <c r="A8" s="517" t="s">
        <v>241</v>
      </c>
      <c r="B8" s="517"/>
      <c r="C8" s="517"/>
      <c r="D8" s="517"/>
    </row>
    <row r="9" spans="1:6" ht="14.25">
      <c r="A9" s="517" t="s">
        <v>304</v>
      </c>
      <c r="B9" s="517"/>
      <c r="C9" s="517"/>
      <c r="D9" s="517"/>
    </row>
    <row r="10" spans="1:6" ht="14.25">
      <c r="A10" s="281"/>
      <c r="B10" s="281"/>
      <c r="C10" s="281"/>
      <c r="D10" s="281"/>
    </row>
    <row r="11" spans="1:6" ht="12.75" customHeight="1">
      <c r="A11" s="503" t="s">
        <v>0</v>
      </c>
      <c r="B11" s="500" t="s">
        <v>212</v>
      </c>
      <c r="C11" s="326" t="s">
        <v>242</v>
      </c>
      <c r="D11" s="506" t="s">
        <v>243</v>
      </c>
      <c r="E11" s="506"/>
      <c r="F11" s="506"/>
    </row>
    <row r="12" spans="1:6">
      <c r="A12" s="504"/>
      <c r="B12" s="501"/>
      <c r="C12" s="327"/>
      <c r="D12" s="506"/>
      <c r="E12" s="506"/>
      <c r="F12" s="506"/>
    </row>
    <row r="13" spans="1:6">
      <c r="A13" s="505"/>
      <c r="B13" s="502"/>
      <c r="C13" s="318"/>
      <c r="D13" s="318">
        <v>2020</v>
      </c>
      <c r="E13" s="329">
        <v>2021</v>
      </c>
      <c r="F13" s="329">
        <v>2020</v>
      </c>
    </row>
    <row r="14" spans="1:6">
      <c r="A14" s="282">
        <v>1</v>
      </c>
      <c r="B14" s="282">
        <v>4</v>
      </c>
      <c r="C14" s="282">
        <v>5</v>
      </c>
      <c r="D14" s="328">
        <v>6</v>
      </c>
      <c r="E14" s="330">
        <v>7</v>
      </c>
      <c r="F14" s="330">
        <v>8</v>
      </c>
    </row>
    <row r="15" spans="1:6" ht="56.25" hidden="1" customHeight="1">
      <c r="A15" s="283" t="s">
        <v>244</v>
      </c>
      <c r="B15" s="284" t="s">
        <v>245</v>
      </c>
      <c r="C15" s="285"/>
      <c r="D15" s="286">
        <f>D16</f>
        <v>146.19999999999999</v>
      </c>
    </row>
    <row r="16" spans="1:6" ht="50.25" hidden="1" customHeight="1">
      <c r="A16" s="225" t="s">
        <v>246</v>
      </c>
      <c r="B16" s="287" t="s">
        <v>245</v>
      </c>
      <c r="C16" s="288"/>
      <c r="D16" s="289">
        <f>D17+D19</f>
        <v>146.19999999999999</v>
      </c>
    </row>
    <row r="17" spans="1:6" ht="43.5" hidden="1" customHeight="1">
      <c r="A17" s="225" t="s">
        <v>247</v>
      </c>
      <c r="B17" s="287" t="s">
        <v>153</v>
      </c>
      <c r="C17" s="288"/>
      <c r="D17" s="289">
        <f>D18</f>
        <v>0</v>
      </c>
    </row>
    <row r="18" spans="1:6" ht="42" hidden="1" customHeight="1">
      <c r="A18" s="225" t="s">
        <v>227</v>
      </c>
      <c r="B18" s="287" t="s">
        <v>153</v>
      </c>
      <c r="C18" s="288">
        <v>240</v>
      </c>
      <c r="D18" s="289">
        <v>0</v>
      </c>
    </row>
    <row r="19" spans="1:6" ht="41.25" hidden="1" customHeight="1">
      <c r="A19" s="225" t="s">
        <v>248</v>
      </c>
      <c r="B19" s="287" t="s">
        <v>151</v>
      </c>
      <c r="C19" s="288"/>
      <c r="D19" s="289">
        <f>D20</f>
        <v>146.19999999999999</v>
      </c>
    </row>
    <row r="20" spans="1:6" ht="54" hidden="1" customHeight="1">
      <c r="A20" s="225" t="s">
        <v>227</v>
      </c>
      <c r="B20" s="287" t="s">
        <v>151</v>
      </c>
      <c r="C20" s="288">
        <v>240</v>
      </c>
      <c r="D20" s="289">
        <v>146.19999999999999</v>
      </c>
    </row>
    <row r="21" spans="1:6" ht="52.5" customHeight="1">
      <c r="A21" s="236" t="s">
        <v>224</v>
      </c>
      <c r="B21" s="238"/>
      <c r="C21" s="237"/>
      <c r="D21" s="239">
        <f>D22+D25</f>
        <v>386.09999999999997</v>
      </c>
      <c r="E21" s="239">
        <f t="shared" ref="E21:F21" si="0">E22+E25</f>
        <v>14.8</v>
      </c>
      <c r="F21" s="239">
        <f t="shared" si="0"/>
        <v>14.8</v>
      </c>
    </row>
    <row r="22" spans="1:6" ht="57" customHeight="1">
      <c r="A22" s="240" t="s">
        <v>225</v>
      </c>
      <c r="B22" s="226" t="s">
        <v>226</v>
      </c>
      <c r="C22" s="290"/>
      <c r="D22" s="244">
        <f>D23</f>
        <v>378.7</v>
      </c>
      <c r="E22" s="329"/>
      <c r="F22" s="329"/>
    </row>
    <row r="23" spans="1:6" ht="42.75" customHeight="1">
      <c r="A23" s="225" t="s">
        <v>227</v>
      </c>
      <c r="B23" s="226" t="s">
        <v>226</v>
      </c>
      <c r="C23" s="127" t="s">
        <v>149</v>
      </c>
      <c r="D23" s="227">
        <f>D24</f>
        <v>378.7</v>
      </c>
      <c r="E23" s="329"/>
      <c r="F23" s="329"/>
    </row>
    <row r="24" spans="1:6" ht="49.5" customHeight="1">
      <c r="A24" s="247" t="s">
        <v>148</v>
      </c>
      <c r="B24" s="226" t="s">
        <v>226</v>
      </c>
      <c r="C24" s="127" t="s">
        <v>147</v>
      </c>
      <c r="D24" s="227">
        <v>378.7</v>
      </c>
      <c r="E24" s="329"/>
      <c r="F24" s="329"/>
    </row>
    <row r="25" spans="1:6" ht="30" customHeight="1">
      <c r="A25" s="240" t="s">
        <v>165</v>
      </c>
      <c r="B25" s="291" t="s">
        <v>185</v>
      </c>
      <c r="C25" s="242"/>
      <c r="D25" s="244">
        <f>D26</f>
        <v>7.4</v>
      </c>
      <c r="E25" s="329">
        <v>14.8</v>
      </c>
      <c r="F25" s="329">
        <v>14.8</v>
      </c>
    </row>
    <row r="26" spans="1:6" ht="61.5" customHeight="1">
      <c r="A26" s="225" t="s">
        <v>217</v>
      </c>
      <c r="B26" s="226" t="s">
        <v>218</v>
      </c>
      <c r="C26" s="218" t="s">
        <v>166</v>
      </c>
      <c r="D26" s="227">
        <v>7.4</v>
      </c>
      <c r="E26" s="329"/>
      <c r="F26" s="329"/>
    </row>
    <row r="27" spans="1:6" ht="50.25" customHeight="1">
      <c r="A27" s="135" t="s">
        <v>249</v>
      </c>
      <c r="B27" s="292"/>
      <c r="C27" s="293"/>
      <c r="D27" s="294">
        <f>D31+D30</f>
        <v>400.90000000000003</v>
      </c>
      <c r="E27" s="329">
        <v>0</v>
      </c>
      <c r="F27" s="329">
        <v>0</v>
      </c>
    </row>
    <row r="28" spans="1:6" ht="50.25" hidden="1" customHeight="1">
      <c r="A28" s="225" t="s">
        <v>227</v>
      </c>
      <c r="B28" s="295" t="s">
        <v>250</v>
      </c>
      <c r="C28" s="218" t="s">
        <v>149</v>
      </c>
      <c r="D28" s="227" t="str">
        <f>D29</f>
        <v>?</v>
      </c>
      <c r="E28" s="329"/>
      <c r="F28" s="329"/>
    </row>
    <row r="29" spans="1:6" ht="36.75" hidden="1" customHeight="1">
      <c r="A29" s="247" t="s">
        <v>148</v>
      </c>
      <c r="B29" s="295" t="s">
        <v>250</v>
      </c>
      <c r="C29" s="218" t="s">
        <v>147</v>
      </c>
      <c r="D29" s="227" t="s">
        <v>220</v>
      </c>
      <c r="E29" s="329"/>
      <c r="F29" s="329"/>
    </row>
    <row r="30" spans="1:6" ht="44.25" customHeight="1">
      <c r="A30" s="247" t="s">
        <v>148</v>
      </c>
      <c r="B30" s="295" t="s">
        <v>274</v>
      </c>
      <c r="C30" s="218" t="s">
        <v>147</v>
      </c>
      <c r="D30" s="227">
        <v>334.1</v>
      </c>
      <c r="E30" s="329"/>
      <c r="F30" s="329"/>
    </row>
    <row r="31" spans="1:6" ht="29.25" customHeight="1">
      <c r="A31" s="132" t="s">
        <v>165</v>
      </c>
      <c r="B31" s="226" t="s">
        <v>219</v>
      </c>
      <c r="C31" s="218"/>
      <c r="D31" s="227">
        <f>D32</f>
        <v>66.8</v>
      </c>
      <c r="E31" s="329"/>
      <c r="F31" s="329"/>
    </row>
    <row r="32" spans="1:6" ht="72.75" customHeight="1">
      <c r="A32" s="132" t="s">
        <v>251</v>
      </c>
      <c r="B32" s="226" t="s">
        <v>219</v>
      </c>
      <c r="C32" s="218" t="s">
        <v>166</v>
      </c>
      <c r="D32" s="227">
        <f>'прил.№ 6'!G75</f>
        <v>66.8</v>
      </c>
      <c r="E32" s="329"/>
      <c r="F32" s="329"/>
    </row>
    <row r="33" spans="1:6" ht="56.25" hidden="1" customHeight="1">
      <c r="A33" s="135" t="s">
        <v>252</v>
      </c>
      <c r="B33" s="190" t="s">
        <v>253</v>
      </c>
      <c r="C33" s="293"/>
      <c r="D33" s="294">
        <f>D34</f>
        <v>0</v>
      </c>
      <c r="E33" s="329"/>
      <c r="F33" s="329"/>
    </row>
    <row r="34" spans="1:6" ht="44.25" hidden="1" customHeight="1">
      <c r="A34" s="194" t="s">
        <v>148</v>
      </c>
      <c r="B34" s="193" t="s">
        <v>253</v>
      </c>
      <c r="C34" s="296" t="s">
        <v>189</v>
      </c>
      <c r="D34" s="297">
        <f>D35+D36</f>
        <v>0</v>
      </c>
      <c r="E34" s="329"/>
      <c r="F34" s="329"/>
    </row>
    <row r="35" spans="1:6" ht="41.25" hidden="1" customHeight="1">
      <c r="A35" s="132" t="s">
        <v>152</v>
      </c>
      <c r="B35" s="193" t="s">
        <v>253</v>
      </c>
      <c r="C35" s="296" t="s">
        <v>171</v>
      </c>
      <c r="D35" s="297"/>
      <c r="E35" s="329"/>
      <c r="F35" s="329"/>
    </row>
    <row r="36" spans="1:6" ht="46.5" hidden="1" customHeight="1">
      <c r="A36" s="195" t="s">
        <v>150</v>
      </c>
      <c r="B36" s="193" t="s">
        <v>253</v>
      </c>
      <c r="C36" s="296" t="s">
        <v>168</v>
      </c>
      <c r="D36" s="297"/>
      <c r="E36" s="329"/>
      <c r="F36" s="329"/>
    </row>
    <row r="37" spans="1:6" ht="39" customHeight="1">
      <c r="A37" s="198" t="s">
        <v>281</v>
      </c>
      <c r="B37" s="215" t="s">
        <v>278</v>
      </c>
      <c r="C37" s="228"/>
      <c r="D37" s="230">
        <f>D38</f>
        <v>84.7</v>
      </c>
      <c r="E37" s="329">
        <v>0</v>
      </c>
      <c r="F37" s="329">
        <v>0</v>
      </c>
    </row>
    <row r="38" spans="1:6" ht="63.75">
      <c r="A38" s="189" t="s">
        <v>280</v>
      </c>
      <c r="B38" s="199" t="s">
        <v>278</v>
      </c>
      <c r="C38" s="241" t="s">
        <v>22</v>
      </c>
      <c r="D38" s="298">
        <f>D39</f>
        <v>84.7</v>
      </c>
      <c r="E38" s="329"/>
      <c r="F38" s="329"/>
    </row>
    <row r="39" spans="1:6" ht="79.5" customHeight="1">
      <c r="A39" s="189" t="s">
        <v>279</v>
      </c>
      <c r="B39" s="199" t="s">
        <v>278</v>
      </c>
      <c r="C39" s="241" t="s">
        <v>286</v>
      </c>
      <c r="D39" s="298">
        <v>84.7</v>
      </c>
      <c r="E39" s="329"/>
      <c r="F39" s="329"/>
    </row>
    <row r="40" spans="1:6" ht="39">
      <c r="A40" s="308" t="s">
        <v>282</v>
      </c>
      <c r="B40" s="312">
        <v>1700378840</v>
      </c>
      <c r="C40" s="241"/>
      <c r="D40" s="230">
        <f>D41</f>
        <v>851.3</v>
      </c>
      <c r="E40" s="329">
        <v>0</v>
      </c>
      <c r="F40" s="329">
        <v>0</v>
      </c>
    </row>
    <row r="41" spans="1:6" ht="38.25" customHeight="1">
      <c r="A41" s="189" t="s">
        <v>144</v>
      </c>
      <c r="B41" s="312">
        <v>1700378840</v>
      </c>
      <c r="C41" s="218" t="s">
        <v>149</v>
      </c>
      <c r="D41" s="227">
        <f>D42</f>
        <v>851.3</v>
      </c>
      <c r="E41" s="329"/>
      <c r="F41" s="329"/>
    </row>
    <row r="42" spans="1:6" ht="48" customHeight="1">
      <c r="A42" s="189" t="s">
        <v>143</v>
      </c>
      <c r="B42" s="312">
        <v>1700378840</v>
      </c>
      <c r="C42" s="218" t="s">
        <v>147</v>
      </c>
      <c r="D42" s="227">
        <v>851.3</v>
      </c>
      <c r="E42" s="329"/>
      <c r="F42" s="329"/>
    </row>
    <row r="43" spans="1:6" ht="42.75" hidden="1" customHeight="1">
      <c r="A43" s="132" t="s">
        <v>150</v>
      </c>
      <c r="B43" s="291">
        <v>3619001000</v>
      </c>
      <c r="C43" s="241" t="s">
        <v>149</v>
      </c>
      <c r="D43" s="298">
        <f>D44</f>
        <v>0</v>
      </c>
      <c r="E43" s="329"/>
      <c r="F43" s="329"/>
    </row>
    <row r="44" spans="1:6" ht="39.75" hidden="1" customHeight="1">
      <c r="A44" s="132" t="s">
        <v>155</v>
      </c>
      <c r="B44" s="226">
        <v>3619001000</v>
      </c>
      <c r="C44" s="218" t="s">
        <v>147</v>
      </c>
      <c r="D44" s="227">
        <v>0</v>
      </c>
      <c r="E44" s="329"/>
      <c r="F44" s="329"/>
    </row>
    <row r="45" spans="1:6" ht="44.25" hidden="1" customHeight="1">
      <c r="A45" s="225" t="s">
        <v>227</v>
      </c>
      <c r="B45" s="226" t="s">
        <v>254</v>
      </c>
      <c r="C45" s="225">
        <v>240</v>
      </c>
      <c r="D45" s="299">
        <v>0</v>
      </c>
      <c r="E45" s="329"/>
      <c r="F45" s="329"/>
    </row>
    <row r="46" spans="1:6" ht="40.5" hidden="1" customHeight="1">
      <c r="A46" s="300" t="s">
        <v>225</v>
      </c>
      <c r="B46" s="226" t="s">
        <v>255</v>
      </c>
      <c r="C46" s="225"/>
      <c r="D46" s="299">
        <f>D47</f>
        <v>0</v>
      </c>
      <c r="E46" s="329"/>
      <c r="F46" s="329"/>
    </row>
    <row r="47" spans="1:6" ht="44.25" hidden="1" customHeight="1">
      <c r="A47" s="225" t="s">
        <v>227</v>
      </c>
      <c r="B47" s="226" t="s">
        <v>255</v>
      </c>
      <c r="C47" s="225">
        <v>240</v>
      </c>
      <c r="D47" s="299">
        <v>0</v>
      </c>
      <c r="E47" s="329"/>
      <c r="F47" s="329"/>
    </row>
    <row r="48" spans="1:6">
      <c r="A48" s="301" t="s">
        <v>113</v>
      </c>
      <c r="B48" s="285"/>
      <c r="C48" s="285"/>
      <c r="D48" s="302">
        <f>D21+D27+D37+D40</f>
        <v>1723</v>
      </c>
      <c r="E48" s="329">
        <v>0</v>
      </c>
      <c r="F48" s="329">
        <v>0</v>
      </c>
    </row>
  </sheetData>
  <mergeCells count="8">
    <mergeCell ref="B11:B13"/>
    <mergeCell ref="A11:A13"/>
    <mergeCell ref="D11:F12"/>
    <mergeCell ref="B2:D2"/>
    <mergeCell ref="B3:D3"/>
    <mergeCell ref="B4:D4"/>
    <mergeCell ref="B5:D5"/>
    <mergeCell ref="A7:D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topLeftCell="A7" workbookViewId="0">
      <selection activeCell="F10" sqref="F10"/>
    </sheetView>
  </sheetViews>
  <sheetFormatPr defaultRowHeight="12.75"/>
  <cols>
    <col min="1" max="1" width="20.42578125" customWidth="1"/>
    <col min="2" max="2" width="8.5703125" customWidth="1"/>
    <col min="3" max="3" width="18.7109375" customWidth="1"/>
    <col min="4" max="4" width="22.7109375" customWidth="1"/>
    <col min="5" max="5" width="13.28515625" customWidth="1"/>
    <col min="6" max="6" width="16.5703125" customWidth="1"/>
  </cols>
  <sheetData>
    <row r="1" spans="1:7">
      <c r="A1" s="118"/>
      <c r="B1" s="483" t="s">
        <v>293</v>
      </c>
      <c r="C1" s="483"/>
      <c r="D1" s="483"/>
      <c r="E1" s="483"/>
    </row>
    <row r="2" spans="1:7">
      <c r="A2" s="483" t="s">
        <v>215</v>
      </c>
      <c r="B2" s="483"/>
      <c r="C2" s="483"/>
      <c r="D2" s="483"/>
      <c r="E2" s="483"/>
    </row>
    <row r="3" spans="1:7">
      <c r="A3" s="483" t="s">
        <v>19</v>
      </c>
      <c r="B3" s="483"/>
      <c r="C3" s="483"/>
      <c r="D3" s="483"/>
      <c r="E3" s="483"/>
    </row>
    <row r="4" spans="1:7" ht="12" customHeight="1">
      <c r="A4" s="483" t="s">
        <v>296</v>
      </c>
      <c r="B4" s="483"/>
      <c r="C4" s="483"/>
      <c r="D4" s="483"/>
      <c r="E4" s="483"/>
      <c r="F4" s="277"/>
      <c r="G4" s="276"/>
    </row>
    <row r="5" spans="1:7" ht="15.75">
      <c r="A5" s="248"/>
      <c r="B5" s="249"/>
      <c r="C5" s="249"/>
      <c r="D5" s="249"/>
      <c r="E5" s="250"/>
      <c r="F5" s="249"/>
      <c r="G5" s="249"/>
    </row>
    <row r="6" spans="1:7" ht="15.75">
      <c r="A6" s="512" t="s">
        <v>228</v>
      </c>
      <c r="B6" s="512"/>
      <c r="C6" s="512"/>
      <c r="D6" s="512"/>
      <c r="E6" s="512"/>
      <c r="F6" s="512"/>
      <c r="G6" s="251"/>
    </row>
    <row r="7" spans="1:7" ht="15.75">
      <c r="A7" s="252"/>
      <c r="B7" s="252"/>
      <c r="C7" s="252"/>
      <c r="D7" s="252"/>
      <c r="E7" s="252"/>
      <c r="F7" s="252"/>
      <c r="G7" s="251"/>
    </row>
    <row r="8" spans="1:7" ht="15.75">
      <c r="A8" s="252"/>
      <c r="B8" s="252"/>
      <c r="C8" s="252"/>
      <c r="D8" s="252"/>
      <c r="E8" s="252"/>
      <c r="F8" s="249" t="s">
        <v>229</v>
      </c>
      <c r="G8" s="251"/>
    </row>
    <row r="9" spans="1:7" ht="40.5" customHeight="1">
      <c r="A9" s="510" t="s">
        <v>0</v>
      </c>
      <c r="B9" s="510" t="s">
        <v>214</v>
      </c>
      <c r="C9" s="507" t="s">
        <v>230</v>
      </c>
      <c r="D9" s="508"/>
      <c r="E9" s="508"/>
      <c r="F9" s="509"/>
      <c r="G9" s="251"/>
    </row>
    <row r="10" spans="1:7" ht="201" customHeight="1">
      <c r="A10" s="511"/>
      <c r="B10" s="511"/>
      <c r="C10" s="253" t="s">
        <v>231</v>
      </c>
      <c r="D10" s="275" t="s">
        <v>232</v>
      </c>
      <c r="E10" s="253" t="s">
        <v>233</v>
      </c>
      <c r="F10" s="253" t="s">
        <v>234</v>
      </c>
      <c r="G10" s="254"/>
    </row>
    <row r="11" spans="1:7" ht="15.75">
      <c r="A11" s="255">
        <v>1</v>
      </c>
      <c r="B11" s="255">
        <v>2</v>
      </c>
      <c r="C11" s="255">
        <v>3</v>
      </c>
      <c r="D11" s="255">
        <v>4</v>
      </c>
      <c r="E11" s="255">
        <v>5</v>
      </c>
      <c r="F11" s="255">
        <v>6</v>
      </c>
      <c r="G11" s="256"/>
    </row>
    <row r="12" spans="1:7" ht="15.75">
      <c r="A12" s="257" t="s">
        <v>19</v>
      </c>
      <c r="B12" s="258" t="s">
        <v>22</v>
      </c>
      <c r="C12" s="259">
        <v>1186</v>
      </c>
      <c r="D12" s="259">
        <v>0</v>
      </c>
      <c r="E12" s="260">
        <v>330</v>
      </c>
      <c r="F12" s="259">
        <v>0</v>
      </c>
      <c r="G12" s="261"/>
    </row>
    <row r="13" spans="1:7" ht="15.75">
      <c r="A13" s="262" t="s">
        <v>235</v>
      </c>
      <c r="B13" s="263"/>
      <c r="C13" s="264">
        <f>C12</f>
        <v>1186</v>
      </c>
      <c r="D13" s="264">
        <f>D12</f>
        <v>0</v>
      </c>
      <c r="E13" s="264">
        <f>E12</f>
        <v>330</v>
      </c>
      <c r="F13" s="264">
        <f>F12</f>
        <v>0</v>
      </c>
      <c r="G13" s="261"/>
    </row>
    <row r="14" spans="1:7" ht="15.75">
      <c r="A14" s="265"/>
      <c r="B14" s="266"/>
      <c r="C14" s="267"/>
      <c r="D14" s="267"/>
      <c r="E14" s="268"/>
      <c r="F14" s="267"/>
      <c r="G14" s="261"/>
    </row>
    <row r="15" spans="1:7" ht="47.25">
      <c r="A15" s="269" t="s">
        <v>236</v>
      </c>
      <c r="B15" s="266"/>
      <c r="C15" s="267"/>
      <c r="D15" s="270" t="s">
        <v>237</v>
      </c>
      <c r="E15" s="268"/>
      <c r="F15" s="267"/>
      <c r="G15" s="261"/>
    </row>
    <row r="16" spans="1:7" ht="15.75">
      <c r="A16" s="265"/>
      <c r="B16" s="266"/>
      <c r="C16" s="267"/>
      <c r="D16" s="267"/>
      <c r="E16" s="268"/>
      <c r="F16" s="267"/>
      <c r="G16" s="261"/>
    </row>
    <row r="17" spans="1:7" ht="15.75">
      <c r="A17" s="265"/>
      <c r="B17" s="266"/>
      <c r="C17" s="267"/>
      <c r="D17" s="267"/>
      <c r="E17" s="268"/>
      <c r="F17" s="267"/>
      <c r="G17" s="261"/>
    </row>
    <row r="18" spans="1:7" ht="15.75">
      <c r="A18" s="271"/>
      <c r="B18" s="272"/>
      <c r="C18" s="273"/>
      <c r="D18" s="273"/>
      <c r="E18" s="273"/>
      <c r="F18" s="273"/>
      <c r="G18" s="274"/>
    </row>
  </sheetData>
  <mergeCells count="8">
    <mergeCell ref="C9:F9"/>
    <mergeCell ref="A9:A10"/>
    <mergeCell ref="B9:B10"/>
    <mergeCell ref="B1:E1"/>
    <mergeCell ref="A2:E2"/>
    <mergeCell ref="A3:E3"/>
    <mergeCell ref="A4:E4"/>
    <mergeCell ref="A6:F6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Адм. доходов</vt:lpstr>
      <vt:lpstr>Админ.дефицита</vt:lpstr>
      <vt:lpstr>Объем доходов</vt:lpstr>
      <vt:lpstr>Ист.фин.</vt:lpstr>
      <vt:lpstr>прил.№ 5</vt:lpstr>
      <vt:lpstr>прил.№ 6</vt:lpstr>
      <vt:lpstr>прил №7</vt:lpstr>
      <vt:lpstr>прил 8</vt:lpstr>
      <vt:lpstr>Ист.фин.!Заголовки_для_печати</vt:lpstr>
      <vt:lpstr>'Объем доходов'!Заголовки_для_печати</vt:lpstr>
      <vt:lpstr>Админ.дефицита!Область_печати</vt:lpstr>
      <vt:lpstr>Ист.фин.!Область_печати</vt:lpstr>
      <vt:lpstr>'прил №7'!Область_печати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2020-10-15T08:01:01Z</cp:lastPrinted>
  <dcterms:created xsi:type="dcterms:W3CDTF">2003-01-29T09:49:37Z</dcterms:created>
  <dcterms:modified xsi:type="dcterms:W3CDTF">2020-10-15T08:01:33Z</dcterms:modified>
</cp:coreProperties>
</file>